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41" activeTab="0"/>
  </bookViews>
  <sheets>
    <sheet name="RZUTY -1" sheetId="1" r:id="rId1"/>
    <sheet name="RZUTY 0" sheetId="2" r:id="rId2"/>
    <sheet name="RZUTY 1" sheetId="3" r:id="rId3"/>
    <sheet name="RZUTY 2" sheetId="4" r:id="rId4"/>
    <sheet name="RZUTY 3" sheetId="5" r:id="rId5"/>
    <sheet name="RZUTY 4" sheetId="6" r:id="rId6"/>
    <sheet name="RZUTY 5" sheetId="7" r:id="rId7"/>
    <sheet name="RAZEM" sheetId="8" r:id="rId8"/>
    <sheet name="LEG" sheetId="9" r:id="rId9"/>
  </sheets>
  <definedNames>
    <definedName name="__Anonymous_Sheet_DB__1">'RZUTY -1'!$A:$A</definedName>
    <definedName name="__Anonymous_Sheet_DB__1_1">'RZUTY -1'!$B:$B</definedName>
    <definedName name="__Anonymous_Sheet_DB__2" localSheetId="7">'RZUTY -1'!#REF!</definedName>
    <definedName name="__Anonymous_Sheet_DB__2">'RZUTY -1'!#REF!</definedName>
    <definedName name="__Anonymous_Sheet_DB__3">'RZUTY 0'!$A:$A</definedName>
    <definedName name="__Anonymous_Sheet_DB__4" localSheetId="7">'RZUTY 0'!#REF!</definedName>
    <definedName name="__Anonymous_Sheet_DB__4">'RZUTY 0'!#REF!</definedName>
    <definedName name="_xlnm._FilterDatabase" localSheetId="1" hidden="1">'RZUTY 0'!$A$5:$G$140</definedName>
    <definedName name="_xlnm._FilterDatabase" localSheetId="2" hidden="1">'RZUTY 1'!$A$5:$S$77</definedName>
    <definedName name="_xlnm._FilterDatabase" localSheetId="0" hidden="1">'RZUTY -1'!$A$4:$IK$97</definedName>
    <definedName name="_xlnm._FilterDatabase" localSheetId="3" hidden="1">'RZUTY 2'!$A$5:$S$51</definedName>
    <definedName name="_xlnm._FilterDatabase" localSheetId="4" hidden="1">'RZUTY 3'!$A$5:$S$60</definedName>
    <definedName name="_xlnm._FilterDatabase" localSheetId="5" hidden="1">'RZUTY 4'!$A$5:$S$30</definedName>
    <definedName name="_xlnm._FilterDatabase" localSheetId="6" hidden="1">'RZUTY 5'!$A$5:$S$10</definedName>
    <definedName name="Excel_BuiltIn__FilterDatabase" localSheetId="7">'RAZEM'!$A$5:$E$5</definedName>
    <definedName name="Excel_BuiltIn__FilterDatabase" localSheetId="1">'RZUTY 0'!$A:$A</definedName>
    <definedName name="Excel_BuiltIn__FilterDatabase" localSheetId="2">'RZUTY 1'!$A$5:$G$77</definedName>
    <definedName name="Excel_BuiltIn__FilterDatabase" localSheetId="0">'RZUTY -1'!$A$5:$IK$97</definedName>
    <definedName name="Excel_BuiltIn__FilterDatabase" localSheetId="0">'RZUTY -1'!$A:$A</definedName>
    <definedName name="Excel_BuiltIn__FilterDatabase" localSheetId="3">'RZUTY 2'!$A$5:$G$29</definedName>
    <definedName name="Excel_BuiltIn__FilterDatabase" localSheetId="4">'RZUTY 3'!$A$5:$G$60</definedName>
    <definedName name="Excel_BuiltIn__FilterDatabase" localSheetId="5">'RZUTY 4'!$A$5:$G$30</definedName>
    <definedName name="Excel_BuiltIn__FilterDatabase" localSheetId="6">'RZUTY 5'!$A$5:$H$10</definedName>
    <definedName name="Excel_BuiltIn__FilterDatabase_1">'RZUTY -1'!$A:$A</definedName>
  </definedNames>
  <calcPr fullCalcOnLoad="1"/>
</workbook>
</file>

<file path=xl/sharedStrings.xml><?xml version="1.0" encoding="utf-8"?>
<sst xmlns="http://schemas.openxmlformats.org/spreadsheetml/2006/main" count="2583" uniqueCount="1121">
  <si>
    <t>RZUTY -1</t>
  </si>
  <si>
    <t>sprzątanie we własnym zakresie</t>
  </si>
  <si>
    <t>beton zacierany</t>
  </si>
  <si>
    <t>beton polerowany</t>
  </si>
  <si>
    <t>parkiet</t>
  </si>
  <si>
    <t>ceramika</t>
  </si>
  <si>
    <t>płyty betonowe</t>
  </si>
  <si>
    <t>windy</t>
  </si>
  <si>
    <t>drewn.posadzka scen.</t>
  </si>
  <si>
    <t>prefabrykaty betonu</t>
  </si>
  <si>
    <t>drewniana posadzka</t>
  </si>
  <si>
    <t>wykładzina</t>
  </si>
  <si>
    <t>NR</t>
  </si>
  <si>
    <t>POMIESZCZENIE</t>
  </si>
  <si>
    <t>PROPOZYCJA NAZW POMIESZCZEN 9-09-2015</t>
  </si>
  <si>
    <t>SPOSÓB MONTAŻU</t>
  </si>
  <si>
    <t>tak</t>
  </si>
  <si>
    <r>
      <t>m</t>
    </r>
    <r>
      <rPr>
        <vertAlign val="superscript"/>
        <sz val="10"/>
        <color indexed="8"/>
        <rFont val="Calibri"/>
        <family val="2"/>
      </rPr>
      <t>2</t>
    </r>
  </si>
  <si>
    <t>POZIOM -1 (+42,65)</t>
  </si>
  <si>
    <t>POW. (m2)</t>
  </si>
  <si>
    <t>POSADZKA</t>
  </si>
  <si>
    <t>SUFIT</t>
  </si>
  <si>
    <t>P1.01</t>
  </si>
  <si>
    <t>PARKING PODZIEMNY</t>
  </si>
  <si>
    <t>wełna miner./strop beton.</t>
  </si>
  <si>
    <t>P1.02</t>
  </si>
  <si>
    <t>PRZEDSIONEK 01</t>
  </si>
  <si>
    <t>widoczny strop betonowy</t>
  </si>
  <si>
    <t>P1.03</t>
  </si>
  <si>
    <t>KLATKA SCHODOWA S1/1</t>
  </si>
  <si>
    <t>nazwa zawiera identyfikator klatki/moduł + poziom</t>
  </si>
  <si>
    <t>P1.04</t>
  </si>
  <si>
    <t>POM.WENTYLACJI</t>
  </si>
  <si>
    <t>P1.05</t>
  </si>
  <si>
    <t>PODNOŚNIK DO FORTEPIANU</t>
  </si>
  <si>
    <t>P1.06</t>
  </si>
  <si>
    <t>PRZEDSIONEK 02</t>
  </si>
  <si>
    <t>P1.07</t>
  </si>
  <si>
    <t>TOALETA</t>
  </si>
  <si>
    <t>P1.08</t>
  </si>
  <si>
    <t>WINDA 01</t>
  </si>
  <si>
    <t>-</t>
  </si>
  <si>
    <t>P1.09</t>
  </si>
  <si>
    <t>POMIESZCZENIE SOCJALNE</t>
  </si>
  <si>
    <t>P1.10</t>
  </si>
  <si>
    <t>MAGAZYN  SPRZĘTU MUZ. (FORTEPIAN)</t>
  </si>
  <si>
    <t>P1.11</t>
  </si>
  <si>
    <t>SALA PRÓB</t>
  </si>
  <si>
    <t>koryta siatk.+cegła łamana</t>
  </si>
  <si>
    <t>P1.12</t>
  </si>
  <si>
    <t>RAMPA</t>
  </si>
  <si>
    <t>P1.13</t>
  </si>
  <si>
    <t>PRZEDSIONEK 03</t>
  </si>
  <si>
    <t>P1.14</t>
  </si>
  <si>
    <t>KLATKA SCHODOWA S1/2</t>
  </si>
  <si>
    <t>P1.15</t>
  </si>
  <si>
    <t xml:space="preserve">INSTALACJE </t>
  </si>
  <si>
    <t>P1.16</t>
  </si>
  <si>
    <t>WINDA 02</t>
  </si>
  <si>
    <t>P1.17</t>
  </si>
  <si>
    <t>PODSZYBIE WINDY</t>
  </si>
  <si>
    <t>P1.18</t>
  </si>
  <si>
    <t xml:space="preserve">PRZEDSIONEK </t>
  </si>
  <si>
    <t>P1.19</t>
  </si>
  <si>
    <t>POMIESZCZENIE POMPY</t>
  </si>
  <si>
    <t>P1.20</t>
  </si>
  <si>
    <t>POMIESZCZENIE C.O</t>
  </si>
  <si>
    <t>P1.21</t>
  </si>
  <si>
    <t>PRZEPOMPOWNIA ŚCIEKÓW 1</t>
  </si>
  <si>
    <t>P1.22</t>
  </si>
  <si>
    <t xml:space="preserve">ROZDZIELNIA ELEKTRYCZNA SCENY </t>
  </si>
  <si>
    <t>P1.23</t>
  </si>
  <si>
    <t>KOMUNIKACJA</t>
  </si>
  <si>
    <t>P1.24</t>
  </si>
  <si>
    <t>P1.25</t>
  </si>
  <si>
    <t>KLATKA SCHODOWA S4/1</t>
  </si>
  <si>
    <t>P1.26</t>
  </si>
  <si>
    <t>AGREGAT PRĄDNICOWY</t>
  </si>
  <si>
    <t>wełna mineralna</t>
  </si>
  <si>
    <t>P1.27</t>
  </si>
  <si>
    <t>ROZDZIELNIA ŚREDNIEGO NAPIĘCIA</t>
  </si>
  <si>
    <t>P1.28</t>
  </si>
  <si>
    <t>ROZDZIELNIA ELEKTRYCZNA</t>
  </si>
  <si>
    <t>P1.29</t>
  </si>
  <si>
    <t>TRANSFORMATOR 1</t>
  </si>
  <si>
    <t>P1.30</t>
  </si>
  <si>
    <t>TRANSFORMATOR 2</t>
  </si>
  <si>
    <t>P1.31</t>
  </si>
  <si>
    <t>HYDROFOROWNIA</t>
  </si>
  <si>
    <t>P1.32</t>
  </si>
  <si>
    <t>WĘZEŁ CIEPLNY</t>
  </si>
  <si>
    <t>P1.33</t>
  </si>
  <si>
    <t>KORYTARZ</t>
  </si>
  <si>
    <t>P1.34</t>
  </si>
  <si>
    <t>SERWEROWNIA</t>
  </si>
  <si>
    <t>P1.35</t>
  </si>
  <si>
    <t>CB (ZASILANIE AWARYJNE)</t>
  </si>
  <si>
    <t>P1.36</t>
  </si>
  <si>
    <t>RACK</t>
  </si>
  <si>
    <t>P1.37</t>
  </si>
  <si>
    <t>POMIESZCZENIE TELEKOMUNIKACYJNE</t>
  </si>
  <si>
    <t>P1.38</t>
  </si>
  <si>
    <t>INSTALACJA MGŁY WODNEJ - ZBIORNIK</t>
  </si>
  <si>
    <t>P1.39</t>
  </si>
  <si>
    <t>KORYTARZ PROWADZĄCY NA FOSE</t>
  </si>
  <si>
    <t>P1.40</t>
  </si>
  <si>
    <t xml:space="preserve">MAGAZYN FOTELI </t>
  </si>
  <si>
    <t>P1.41</t>
  </si>
  <si>
    <t>PRZESTRZEN POD FOSA ORKIESTRY</t>
  </si>
  <si>
    <t>P1.41 B</t>
  </si>
  <si>
    <t>PRZESTRZEN POD FOSA WIDOWNI</t>
  </si>
  <si>
    <t>P1.42</t>
  </si>
  <si>
    <t>P1.43</t>
  </si>
  <si>
    <t xml:space="preserve">POCZEKALNIA MUZYKÓW/MAG.INS. </t>
  </si>
  <si>
    <t>P1.44</t>
  </si>
  <si>
    <t>INSTALACJA MGŁY WODNEJ</t>
  </si>
  <si>
    <t>P1.45</t>
  </si>
  <si>
    <t>FOSA SCENY</t>
  </si>
  <si>
    <t>P1.46</t>
  </si>
  <si>
    <t>MAGAZYN DEKORACJI</t>
  </si>
  <si>
    <t>P1.47</t>
  </si>
  <si>
    <t>PODNOŚNIK DEKORACJI/INSTRUMENTÓW M.</t>
  </si>
  <si>
    <t>P1.48</t>
  </si>
  <si>
    <t>WINDA</t>
  </si>
  <si>
    <t>P1.49</t>
  </si>
  <si>
    <t>P1.50</t>
  </si>
  <si>
    <t>KLATKA SCHODOWA S3/2</t>
  </si>
  <si>
    <t>P1.51</t>
  </si>
  <si>
    <t>ROZDZIELNIA NAPĘDÓW SCENICZNYCH</t>
  </si>
  <si>
    <t>P1.52</t>
  </si>
  <si>
    <t>P1.53</t>
  </si>
  <si>
    <t>P1.54</t>
  </si>
  <si>
    <t>P1.55</t>
  </si>
  <si>
    <t>TOALETA S1</t>
  </si>
  <si>
    <t>P1.56</t>
  </si>
  <si>
    <t xml:space="preserve">SZATNIA ARTYSTÓW 01 </t>
  </si>
  <si>
    <t>Garderoba 01</t>
  </si>
  <si>
    <t>P1.58</t>
  </si>
  <si>
    <t>TOALETA S2</t>
  </si>
  <si>
    <t>bez nazwy</t>
  </si>
  <si>
    <t>P1.59</t>
  </si>
  <si>
    <t xml:space="preserve">SZATNIA ARTYSTÓW 02 </t>
  </si>
  <si>
    <t>Garderoba 02</t>
  </si>
  <si>
    <t>P1.61</t>
  </si>
  <si>
    <t>TOALETA S3</t>
  </si>
  <si>
    <t>P1.62</t>
  </si>
  <si>
    <t>SZATNIA ARTYSTÓW  03</t>
  </si>
  <si>
    <t>Garderoba 03</t>
  </si>
  <si>
    <t>P1.64</t>
  </si>
  <si>
    <t>TOALETA S4</t>
  </si>
  <si>
    <t>P1.65</t>
  </si>
  <si>
    <t>SZATNIA ARTYSTÓW 04</t>
  </si>
  <si>
    <t>Garderoba 04</t>
  </si>
  <si>
    <t>P1.67</t>
  </si>
  <si>
    <t>TOALETA S5</t>
  </si>
  <si>
    <t>P1.68</t>
  </si>
  <si>
    <t>SZATNIA ARTYSTÓW 05</t>
  </si>
  <si>
    <t>Garderoba 05</t>
  </si>
  <si>
    <t>P1.70</t>
  </si>
  <si>
    <t>TOALETA O2</t>
  </si>
  <si>
    <t>P1.71</t>
  </si>
  <si>
    <t>SZATNIA MUZYKÓW T. O. S. (O2)</t>
  </si>
  <si>
    <t>Garderoba 06</t>
  </si>
  <si>
    <t>P1.73</t>
  </si>
  <si>
    <t>TOALETA  03</t>
  </si>
  <si>
    <t>P1.74</t>
  </si>
  <si>
    <t>SZATNIA MUZYKÓW T. O. S. (O3)</t>
  </si>
  <si>
    <t>Garderoba 07</t>
  </si>
  <si>
    <t>P1.75</t>
  </si>
  <si>
    <t>TOALETA (PRACOWNICY)</t>
  </si>
  <si>
    <t>diagram WC</t>
  </si>
  <si>
    <t>P1.76</t>
  </si>
  <si>
    <t>P1.77</t>
  </si>
  <si>
    <t>SZATNIA PRACOWNIKÓW TECHNICZNYCH</t>
  </si>
  <si>
    <t>P1.78</t>
  </si>
  <si>
    <t>TOALETA PRACOWNIKÓW TECHNICZNYCH</t>
  </si>
  <si>
    <t>P1.80</t>
  </si>
  <si>
    <t>WARSZTAT 01</t>
  </si>
  <si>
    <t>STUDIO NAGRAŃ</t>
  </si>
  <si>
    <t>P1.81</t>
  </si>
  <si>
    <t>WARSZTAT 02</t>
  </si>
  <si>
    <t>PRACOWNIA TECHNICZNA 02</t>
  </si>
  <si>
    <t>P1.82</t>
  </si>
  <si>
    <t xml:space="preserve">MAGAZYN SPRZĘTU 01 </t>
  </si>
  <si>
    <t>PRACOWNIA TECHNICZNA 01</t>
  </si>
  <si>
    <t>P1.83</t>
  </si>
  <si>
    <t xml:space="preserve">MAGAZYN SPRZĘTU 02 </t>
  </si>
  <si>
    <t>P1.84</t>
  </si>
  <si>
    <t xml:space="preserve">POM. OBSŁUGI SCENY KAMERALNEJ  </t>
  </si>
  <si>
    <t>P1.85</t>
  </si>
  <si>
    <t xml:space="preserve">POM. OBSŁUGI SCENY GŁÓWNEJ - DEKORACJE </t>
  </si>
  <si>
    <t>P1.86</t>
  </si>
  <si>
    <t xml:space="preserve">POM. OBSŁUGI SCENY GŁÓWNEJ - ŚWIATŁO I DŹWIĘK </t>
  </si>
  <si>
    <t>P1.87</t>
  </si>
  <si>
    <t>PRZEDSIONEK</t>
  </si>
  <si>
    <t>P1.88</t>
  </si>
  <si>
    <t xml:space="preserve">PRZEPOMPOWNIA ŚCIEKÓW </t>
  </si>
  <si>
    <t>P1.89</t>
  </si>
  <si>
    <t>P1.90</t>
  </si>
  <si>
    <t>P1.91</t>
  </si>
  <si>
    <t>P1.92</t>
  </si>
  <si>
    <t>P1.93</t>
  </si>
  <si>
    <t>PATIO</t>
  </si>
  <si>
    <t>P1.95</t>
  </si>
  <si>
    <t>nazwa od TOS</t>
  </si>
  <si>
    <t>P1.96</t>
  </si>
  <si>
    <t>P1.97</t>
  </si>
  <si>
    <t>WENTYLACJA 01</t>
  </si>
  <si>
    <t>P1.98</t>
  </si>
  <si>
    <t>BOKS NA ZBIORNIKI PALIWA</t>
  </si>
  <si>
    <t>OZNACZENIE ZGODNIE Z PRZEPISAMI</t>
  </si>
  <si>
    <t>P1.99</t>
  </si>
  <si>
    <t>PODDASZE STREFA SCENY</t>
  </si>
  <si>
    <t>P1.100</t>
  </si>
  <si>
    <t>PODDASZE STREFA FOSY MUZYKÓW</t>
  </si>
  <si>
    <t>RAZEM POW. NETTO POZIOM  -1 (+42,65)</t>
  </si>
  <si>
    <t>RAZEM POW. NETTO POZIOM 3</t>
  </si>
  <si>
    <t>RAZEM POWIERZCHNIA NETTO</t>
  </si>
  <si>
    <t>RAZEM POW. NETTO CZEŚĆ PODZIEMNA</t>
  </si>
  <si>
    <t>RAZEM POW. NETTO CZEŚĆ NADZIEMNA</t>
  </si>
  <si>
    <t>klatki schodowe + windy bez podatku</t>
  </si>
  <si>
    <t xml:space="preserve">RZUTY 0 </t>
  </si>
  <si>
    <t>POZIOM 0 (47,375)</t>
  </si>
  <si>
    <t>0.01</t>
  </si>
  <si>
    <t>POCZEKALNIA AKTORÓW PRAWA</t>
  </si>
  <si>
    <t>0.02</t>
  </si>
  <si>
    <t>0.03</t>
  </si>
  <si>
    <t>0.04</t>
  </si>
  <si>
    <t>STUDIO NAGRAŃ - SALA DUŻA</t>
  </si>
  <si>
    <t>0.05</t>
  </si>
  <si>
    <t>MAGAZYN SPRZĘTU CZYSZCZĄCEGO</t>
  </si>
  <si>
    <t>0.06</t>
  </si>
  <si>
    <t>BAWIALNIA DLA DZIECI</t>
  </si>
  <si>
    <t>0.07</t>
  </si>
  <si>
    <t>TOALETA BAWIALNI</t>
  </si>
  <si>
    <t>0.08</t>
  </si>
  <si>
    <t>SZACHT WENTYLACYJNY</t>
  </si>
  <si>
    <t>0.09</t>
  </si>
  <si>
    <t>PRZEDSIONEK TOALET</t>
  </si>
  <si>
    <t>0.10</t>
  </si>
  <si>
    <t>TOALETA MĘSKA OGÓLNODOSTĘPNA: PRZEDSIONEK</t>
  </si>
  <si>
    <t>0.11</t>
  </si>
  <si>
    <t>TOALETA MĘSKA OGÓLNODOSTĘPNA: KABINY</t>
  </si>
  <si>
    <t>0.12</t>
  </si>
  <si>
    <t>TOALETA DAMSKA OGÓLNODOSTĘPNA: PRZEDSIONEK</t>
  </si>
  <si>
    <t>0.13</t>
  </si>
  <si>
    <t>TOALETA DAMSKA OGÓLNODOSTĘPNA: KABINY</t>
  </si>
  <si>
    <t>0.14</t>
  </si>
  <si>
    <t>POM. PIERWSZEJ POMOCY</t>
  </si>
  <si>
    <t>0.15</t>
  </si>
  <si>
    <t>KLATKA SCHODOWA S3/1</t>
  </si>
  <si>
    <t>0.16</t>
  </si>
  <si>
    <t>SZATNIA 01</t>
  </si>
  <si>
    <t>konglomerat beton+cegła</t>
  </si>
  <si>
    <t>0.17</t>
  </si>
  <si>
    <t>FOYER</t>
  </si>
  <si>
    <t>0.18</t>
  </si>
  <si>
    <t>WEJŚCIE A2</t>
  </si>
  <si>
    <t>0.19</t>
  </si>
  <si>
    <t>0.20</t>
  </si>
  <si>
    <t>0.21</t>
  </si>
  <si>
    <t>WINDA 03</t>
  </si>
  <si>
    <t>0.22</t>
  </si>
  <si>
    <t>SZACHT INSTALACYJNY</t>
  </si>
  <si>
    <t>0.23</t>
  </si>
  <si>
    <t>KLATKA SCHODOWA S3/3</t>
  </si>
  <si>
    <t>0.24</t>
  </si>
  <si>
    <t>POM. RUCHOMYCH PANELI - SALA DUŻA</t>
  </si>
  <si>
    <t>0.25</t>
  </si>
  <si>
    <t xml:space="preserve">MAGAZYN PODRĘCZNY </t>
  </si>
  <si>
    <t>0.26</t>
  </si>
  <si>
    <t>INSTALACJE</t>
  </si>
  <si>
    <t>0.27</t>
  </si>
  <si>
    <t>WEJŚCIE A1</t>
  </si>
  <si>
    <t>0.28</t>
  </si>
  <si>
    <t>0.29</t>
  </si>
  <si>
    <t>MAGAZYN SZATNI</t>
  </si>
  <si>
    <t>0.30</t>
  </si>
  <si>
    <t>SZATNIA 02</t>
  </si>
  <si>
    <t>0.31</t>
  </si>
  <si>
    <t>KLATKA SCHODOWA S2/1</t>
  </si>
  <si>
    <t>0.32</t>
  </si>
  <si>
    <t>POMIESZCZENIE SPRZĄTAJĄCYCH</t>
  </si>
  <si>
    <t>0.33</t>
  </si>
  <si>
    <t>0.34</t>
  </si>
  <si>
    <t>ANTRESOLA SALI PRÓB</t>
  </si>
  <si>
    <t>0.35</t>
  </si>
  <si>
    <t>RAMPA PARKINGU</t>
  </si>
  <si>
    <t>0.36</t>
  </si>
  <si>
    <t>PRZEDSIONEK PARKINGU 02</t>
  </si>
  <si>
    <t>0.37</t>
  </si>
  <si>
    <t>SZATNIA PRACOWNIKÓW OBSŁUGI</t>
  </si>
  <si>
    <t>0.38</t>
  </si>
  <si>
    <t>TOALETA PRACOWNIKÓW OBSŁUGI</t>
  </si>
  <si>
    <t>0.39</t>
  </si>
  <si>
    <t>0.40</t>
  </si>
  <si>
    <t>0.41</t>
  </si>
  <si>
    <t>0.42</t>
  </si>
  <si>
    <t xml:space="preserve">POM. INSTALACJI </t>
  </si>
  <si>
    <t>0.43</t>
  </si>
  <si>
    <t>izolacja term. + powł ochr.</t>
  </si>
  <si>
    <t>0.44</t>
  </si>
  <si>
    <t>POM.OCHRONY</t>
  </si>
  <si>
    <t>0.45</t>
  </si>
  <si>
    <t>TOALETA (OCHRONA)</t>
  </si>
  <si>
    <t>0.46</t>
  </si>
  <si>
    <t>PRZYŁĄCZE TELEKOMUNIKACYJNE</t>
  </si>
  <si>
    <t>0.47</t>
  </si>
  <si>
    <t xml:space="preserve">PRZEDSIONEK PARKINGU </t>
  </si>
  <si>
    <t>0.48</t>
  </si>
  <si>
    <t>CENTRALA KLIMATYZACYJNA</t>
  </si>
  <si>
    <t>0.49</t>
  </si>
  <si>
    <t>0.50</t>
  </si>
  <si>
    <t>PRZEDSIONEK PARKINGU 01</t>
  </si>
  <si>
    <t>0.51</t>
  </si>
  <si>
    <t>MAGAZYN</t>
  </si>
  <si>
    <t>0.52</t>
  </si>
  <si>
    <t>MAGAZYN INSTR. MUZYCZNYCH ORKIESTRY</t>
  </si>
  <si>
    <t>0.53</t>
  </si>
  <si>
    <t>PODNOŚNIK FORTEPIANU</t>
  </si>
  <si>
    <t xml:space="preserve"> -</t>
  </si>
  <si>
    <t>0.54</t>
  </si>
  <si>
    <t>0.55</t>
  </si>
  <si>
    <t>0.56</t>
  </si>
  <si>
    <t>0.57</t>
  </si>
  <si>
    <t>INSTALACJE ELEKTRYCZNE</t>
  </si>
  <si>
    <t>0.58</t>
  </si>
  <si>
    <t>0.59</t>
  </si>
  <si>
    <t>0.60</t>
  </si>
  <si>
    <t>0.61</t>
  </si>
  <si>
    <t>KIESZEŃ BOCZNA M2</t>
  </si>
  <si>
    <t>0.62</t>
  </si>
  <si>
    <t>0.63</t>
  </si>
  <si>
    <t>0.64</t>
  </si>
  <si>
    <t>SCENA SALI KAMERALNEJ</t>
  </si>
  <si>
    <t>0.65</t>
  </si>
  <si>
    <t>WIDOWNIA SALI KAMERALNEJ</t>
  </si>
  <si>
    <t>0.66</t>
  </si>
  <si>
    <t>POM. RUCHOMYCH PANELI - SALA MAŁA</t>
  </si>
  <si>
    <t>0.67</t>
  </si>
  <si>
    <t>KLATKA SCHODOWA S2/2</t>
  </si>
  <si>
    <t>0.68</t>
  </si>
  <si>
    <t>KOMUNIKACJA WEWNĘTRZNA 02</t>
  </si>
  <si>
    <t>szkło (świetlik dachowy)</t>
  </si>
  <si>
    <t>0.69</t>
  </si>
  <si>
    <t>WIDOWNIA DUŻA</t>
  </si>
  <si>
    <t>0.70</t>
  </si>
  <si>
    <t>KOMUNIKACJA WEWNĘTRZNA 01</t>
  </si>
  <si>
    <t>0.71</t>
  </si>
  <si>
    <t>FOSA ORKIESTRY</t>
  </si>
  <si>
    <t>0.72</t>
  </si>
  <si>
    <t>WEJSCIE ZE SCENY NA PROSCENIUM</t>
  </si>
  <si>
    <t>0.73</t>
  </si>
  <si>
    <t>PROSCENIUM</t>
  </si>
  <si>
    <t>0.74</t>
  </si>
  <si>
    <t>0.75</t>
  </si>
  <si>
    <t>SCENA DUŻA</t>
  </si>
  <si>
    <t>0.76</t>
  </si>
  <si>
    <t>KIESZEŃ TYLNA</t>
  </si>
  <si>
    <t>0.77</t>
  </si>
  <si>
    <t>0.78</t>
  </si>
  <si>
    <t>KLATKA SCHODOWA</t>
  </si>
  <si>
    <t>0.79</t>
  </si>
  <si>
    <t>0.80</t>
  </si>
  <si>
    <t xml:space="preserve">SZATNIA PERSONELU </t>
  </si>
  <si>
    <t>0.81</t>
  </si>
  <si>
    <t>TOALETA PERSONELU</t>
  </si>
  <si>
    <t>0.82</t>
  </si>
  <si>
    <t>MAGAZYN /ZAPLECZE</t>
  </si>
  <si>
    <t>0.83</t>
  </si>
  <si>
    <t>BUFET</t>
  </si>
  <si>
    <t>0.84</t>
  </si>
  <si>
    <t>JADALNIA</t>
  </si>
  <si>
    <t>0.85</t>
  </si>
  <si>
    <t>0.86</t>
  </si>
  <si>
    <t>0.87</t>
  </si>
  <si>
    <t>OBSŁUGA GARDERÓB</t>
  </si>
  <si>
    <t>0.88</t>
  </si>
  <si>
    <t>TOALETA MĘSKA ARTYSTÓW: PRZEDSIONEK</t>
  </si>
  <si>
    <t>0.89</t>
  </si>
  <si>
    <t>TOALETA MĘSKA ARTYSTÓW: KABINY</t>
  </si>
  <si>
    <t>0.90</t>
  </si>
  <si>
    <t>TOALETA DAMSKA ARTYSTÓW: PRZEDSIONEK</t>
  </si>
  <si>
    <t>0.91</t>
  </si>
  <si>
    <t>TOALETA DAMSKA ARTYSTÓW: KABINY</t>
  </si>
  <si>
    <t>0.92</t>
  </si>
  <si>
    <t>REKWIZYTORNIA</t>
  </si>
  <si>
    <t>0.93</t>
  </si>
  <si>
    <t>POCZEKALNIA AKTORÓW LEWA</t>
  </si>
  <si>
    <t>0.94</t>
  </si>
  <si>
    <t>0.95</t>
  </si>
  <si>
    <t>TOALETA (SOLISCI) 01</t>
  </si>
  <si>
    <t>0.96</t>
  </si>
  <si>
    <t>GARDEROBA (SOLISCI) 01</t>
  </si>
  <si>
    <t>0.97</t>
  </si>
  <si>
    <t>GARDEROBY (SOLISCI) 02</t>
  </si>
  <si>
    <t>0.98</t>
  </si>
  <si>
    <t>TOALETA (SOLISCI) 02</t>
  </si>
  <si>
    <t>p</t>
  </si>
  <si>
    <t>0.101</t>
  </si>
  <si>
    <t>PRYSZNIC</t>
  </si>
  <si>
    <t>0.102</t>
  </si>
  <si>
    <t>GARDEROBA DLA DYRYGENTA</t>
  </si>
  <si>
    <t>0.103</t>
  </si>
  <si>
    <t>0.104</t>
  </si>
  <si>
    <t>0.105</t>
  </si>
  <si>
    <t>GARDEROBA (ZESPOŁY GOSCINNIE WYST.) 01</t>
  </si>
  <si>
    <t>0.107</t>
  </si>
  <si>
    <t>TOALETA (ZESPOŁY GOŚCINNIE WYST.) 01</t>
  </si>
  <si>
    <t>0.109</t>
  </si>
  <si>
    <t>TOALETA (ZESPOŁY GOŚCINNIE WYST.) 02</t>
  </si>
  <si>
    <t>0.110</t>
  </si>
  <si>
    <t>GARDEROBA (ZESPOŁY GOSCINNIE WYST.) 02</t>
  </si>
  <si>
    <t>0.111</t>
  </si>
  <si>
    <t>GARDEROBA (ZESPOŁY GOSCINNIE WYST.) 03</t>
  </si>
  <si>
    <t>0.112</t>
  </si>
  <si>
    <t>TOALETA (ZESPOŁY GOŚCINNIE WYST.) 03</t>
  </si>
  <si>
    <t>0.115</t>
  </si>
  <si>
    <t>TOALETA (ZESPOŁY GOŚCINNIE WYST.) 04</t>
  </si>
  <si>
    <t>0.116</t>
  </si>
  <si>
    <t>GARDEROBA (T.O.S.) 04</t>
  </si>
  <si>
    <t>0.118</t>
  </si>
  <si>
    <t>TOALETA (ZESPOŁY GOŚCINNIE WYST.) 05</t>
  </si>
  <si>
    <t>0.119</t>
  </si>
  <si>
    <t>GARDEROBA (T.O.S.) 05</t>
  </si>
  <si>
    <t>0.121</t>
  </si>
  <si>
    <t>TOALETA (ZESPOŁY GOŚCINNIE WYST.) 06</t>
  </si>
  <si>
    <t>0.122</t>
  </si>
  <si>
    <t>GARDEROBA (T.O.S.) 06</t>
  </si>
  <si>
    <t>0.124</t>
  </si>
  <si>
    <t>TOALETA (ZESPOŁY GOŚCINNIE WYST.) 07</t>
  </si>
  <si>
    <t>0.125</t>
  </si>
  <si>
    <t>GARDEROBA (T.O.S.) 07</t>
  </si>
  <si>
    <t>0.127</t>
  </si>
  <si>
    <t>TOALETA (ZESPOŁY GOŚCINNIE WYST.) 08</t>
  </si>
  <si>
    <t>0.128</t>
  </si>
  <si>
    <t>GARDEROBA (T.O.S.) 08</t>
  </si>
  <si>
    <t>0.130</t>
  </si>
  <si>
    <t>TOALETA (ZESPOŁY GOŚCINNIE WYST.) 09</t>
  </si>
  <si>
    <t>0.131</t>
  </si>
  <si>
    <t>GARDEROBA (ZESPOŁY GOSCINNIE WYST.) 09</t>
  </si>
  <si>
    <t>0.133</t>
  </si>
  <si>
    <t>TOALETA (ZESPOŁY GOŚCINNIE WYST.) 10</t>
  </si>
  <si>
    <t>0.134</t>
  </si>
  <si>
    <t>GARDEROBA (ZESPOŁY GOSCINNIE WYST.) 10</t>
  </si>
  <si>
    <t>RAZEM POW. NETTO POZIOM  0 (+47,375)</t>
  </si>
  <si>
    <t>RZUTY 1</t>
  </si>
  <si>
    <t>POZIOM 1 (52,80)</t>
  </si>
  <si>
    <t>1.1.01</t>
  </si>
  <si>
    <t>RECEPCJA/OCHRONA BUDYNKU</t>
  </si>
  <si>
    <t>1.1.02</t>
  </si>
  <si>
    <t>POKÓJ GOŚCINNY 01</t>
  </si>
  <si>
    <t>1.1.03</t>
  </si>
  <si>
    <t>TOALETA POKÓJ GOŚCINNY 01</t>
  </si>
  <si>
    <t>1.1.04</t>
  </si>
  <si>
    <t>POKÓJ GOŚCINNY 02</t>
  </si>
  <si>
    <t>1.1.05</t>
  </si>
  <si>
    <t>TOALETA POKÓJ GOŚCINNY 02</t>
  </si>
  <si>
    <t>1.1.06</t>
  </si>
  <si>
    <t>1.1.07</t>
  </si>
  <si>
    <t>WINDA 1/01</t>
  </si>
  <si>
    <t>1.1.08</t>
  </si>
  <si>
    <t>1.1.09</t>
  </si>
  <si>
    <t xml:space="preserve">KOMUNIKACJA </t>
  </si>
  <si>
    <t>1.1.10</t>
  </si>
  <si>
    <t>1.1.11</t>
  </si>
  <si>
    <t>UMYWALKI MESKA</t>
  </si>
  <si>
    <t>1.1.12</t>
  </si>
  <si>
    <t>TOALETA MĘSKA</t>
  </si>
  <si>
    <t>1.1.13</t>
  </si>
  <si>
    <t>UMYWALKI DAMSKA</t>
  </si>
  <si>
    <t>1.1.14</t>
  </si>
  <si>
    <t>TOALETA DAMSKA</t>
  </si>
  <si>
    <t>1.1.15</t>
  </si>
  <si>
    <t>SZATNIA PRACOWNIKÓW BARU</t>
  </si>
  <si>
    <t>1.1.16</t>
  </si>
  <si>
    <t>TOALETA SZATNIA PRACOWNIKÓW BARU</t>
  </si>
  <si>
    <t>1.1.17</t>
  </si>
  <si>
    <t>KAWIARNIA</t>
  </si>
  <si>
    <t>1.1.18</t>
  </si>
  <si>
    <t>ZAPLECZE KAWIARNI</t>
  </si>
  <si>
    <t>1.1.19</t>
  </si>
  <si>
    <t>WINDA 1/02</t>
  </si>
  <si>
    <t>1.1.20</t>
  </si>
  <si>
    <t>MODUL 2</t>
  </si>
  <si>
    <t>1.2.1</t>
  </si>
  <si>
    <t>WEJŚCIE B1. KASY</t>
  </si>
  <si>
    <t>1.2.2</t>
  </si>
  <si>
    <t>FOYER 01</t>
  </si>
  <si>
    <t>1.2.3</t>
  </si>
  <si>
    <t>1.2.4</t>
  </si>
  <si>
    <t>KOMUNIKACJA 02</t>
  </si>
  <si>
    <t>1.2.5</t>
  </si>
  <si>
    <t>KLATKA SCHODOWA S2/3</t>
  </si>
  <si>
    <t>1.2.6</t>
  </si>
  <si>
    <t>1.2.7</t>
  </si>
  <si>
    <t>KASY</t>
  </si>
  <si>
    <t>1.2.8</t>
  </si>
  <si>
    <t>MODUL 3</t>
  </si>
  <si>
    <t>1.3.1</t>
  </si>
  <si>
    <t>FOYER 02</t>
  </si>
  <si>
    <t>1.3.2</t>
  </si>
  <si>
    <t>KOMUNIKACJA 01</t>
  </si>
  <si>
    <t>1.3.3</t>
  </si>
  <si>
    <t>1.3.4</t>
  </si>
  <si>
    <t>KABINA OŚWIETLENIOWCA</t>
  </si>
  <si>
    <t>1.3.5</t>
  </si>
  <si>
    <t>KABINA ELEKTROAKUSTYKA</t>
  </si>
  <si>
    <t>1.3.6</t>
  </si>
  <si>
    <t>KOMUNIKACJA 03</t>
  </si>
  <si>
    <t>1.3.7</t>
  </si>
  <si>
    <t>1.3.8</t>
  </si>
  <si>
    <t>1.3.9</t>
  </si>
  <si>
    <t>WINDA 3/01</t>
  </si>
  <si>
    <t xml:space="preserve"> - </t>
  </si>
  <si>
    <t>1.3.10</t>
  </si>
  <si>
    <t>1.3.11</t>
  </si>
  <si>
    <t>WINDA 3/02</t>
  </si>
  <si>
    <t>1.0.1</t>
  </si>
  <si>
    <t>KOMUNIKACJA M1-M2</t>
  </si>
  <si>
    <t>szklany świetlik</t>
  </si>
  <si>
    <t>1.0.2</t>
  </si>
  <si>
    <t>KOMUNIKACJA M2-M3</t>
  </si>
  <si>
    <t>1.0.3</t>
  </si>
  <si>
    <t>KOMUNIKACJA M3-M4</t>
  </si>
  <si>
    <t>MODUL 4</t>
  </si>
  <si>
    <t>1.4.0</t>
  </si>
  <si>
    <t>1.4.1</t>
  </si>
  <si>
    <t>BALKON 01</t>
  </si>
  <si>
    <t>1.4.2</t>
  </si>
  <si>
    <t>SZATNIA</t>
  </si>
  <si>
    <t>1.4.3</t>
  </si>
  <si>
    <t>1.4.4</t>
  </si>
  <si>
    <t>TOALETA MĘSKA: PRZEDSIONEK</t>
  </si>
  <si>
    <t>1.4.5</t>
  </si>
  <si>
    <t>TOALETA MĘSKA: KABINY</t>
  </si>
  <si>
    <t>1.4.6</t>
  </si>
  <si>
    <t>TOALETA DAMSKA: PRZEDSIONEK</t>
  </si>
  <si>
    <t>1.4.7</t>
  </si>
  <si>
    <t>TOALETA DAMSKA: KABINY</t>
  </si>
  <si>
    <t>RAZEM POW. NETTO POZIOM  1 (+52,80)</t>
  </si>
  <si>
    <t>1.4.8</t>
  </si>
  <si>
    <t>1.4.9</t>
  </si>
  <si>
    <t>1.4.10</t>
  </si>
  <si>
    <t>BIBLIOTEKA MATERIAŁÓW NUTOWYCH</t>
  </si>
  <si>
    <t>1.4.11</t>
  </si>
  <si>
    <t>POM. STRAŻAKA</t>
  </si>
  <si>
    <t>RAZEM POW. NETTO POZIOM  1 (+50,875)</t>
  </si>
  <si>
    <t xml:space="preserve">RAZEM POW. NETTO POZIOM  1 </t>
  </si>
  <si>
    <t>RZUTY 2</t>
  </si>
  <si>
    <t>POZIOM 2</t>
  </si>
  <si>
    <t>MODUL 1 (+56,76)</t>
  </si>
  <si>
    <t>2.1.01</t>
  </si>
  <si>
    <t>SALA WYKŁADOWO - WARSZTOWA/PRASOWA</t>
  </si>
  <si>
    <t>2.1.02</t>
  </si>
  <si>
    <t>2.1.03</t>
  </si>
  <si>
    <t>2.1.04</t>
  </si>
  <si>
    <t>2.1.05</t>
  </si>
  <si>
    <t>2.1.06</t>
  </si>
  <si>
    <t>2.1.07</t>
  </si>
  <si>
    <t>2.1.08</t>
  </si>
  <si>
    <t>TOALETA OGÓLNODOSTĘPNA: PRZEDSIONEK</t>
  </si>
  <si>
    <t>2.1.09</t>
  </si>
  <si>
    <t>TOALETA OGÓLNODOSTĘPNA: KABINA</t>
  </si>
  <si>
    <t>2.1.10</t>
  </si>
  <si>
    <t>TOALETA NIEPEŁNOSPRAWNYCH</t>
  </si>
  <si>
    <t>2.1.11</t>
  </si>
  <si>
    <t>POM SOCJALNE</t>
  </si>
  <si>
    <t>2.1.12</t>
  </si>
  <si>
    <t>POMIESZCZENIE POMOCNICZE</t>
  </si>
  <si>
    <t>2.1.13</t>
  </si>
  <si>
    <t>ADMINISTRACJA 01</t>
  </si>
  <si>
    <t>2.1.14</t>
  </si>
  <si>
    <t>ADMINISTRACJA 02</t>
  </si>
  <si>
    <t>2.1.15</t>
  </si>
  <si>
    <t>ADMINISTRACJA 03</t>
  </si>
  <si>
    <t>2.1.16</t>
  </si>
  <si>
    <t>ADMINISTRACJA 04</t>
  </si>
  <si>
    <t>2.1.17</t>
  </si>
  <si>
    <t>ADMINISTRACJA 05</t>
  </si>
  <si>
    <t>2.1.18</t>
  </si>
  <si>
    <t>ADMINISTRACJA 06</t>
  </si>
  <si>
    <t>2.1.19</t>
  </si>
  <si>
    <t>2.1.20</t>
  </si>
  <si>
    <t>2.1.21</t>
  </si>
  <si>
    <t>2.1.22</t>
  </si>
  <si>
    <t>2.1.23</t>
  </si>
  <si>
    <t>RAZEM POW. NETTO POZIOM  2 (+56,76)</t>
  </si>
  <si>
    <t>MODUL 2 (+56,43)</t>
  </si>
  <si>
    <t>2.2.01</t>
  </si>
  <si>
    <t>2.2.02</t>
  </si>
  <si>
    <t>2.2.03</t>
  </si>
  <si>
    <t>2.2.04</t>
  </si>
  <si>
    <t>2.2.05</t>
  </si>
  <si>
    <t>2.2.06</t>
  </si>
  <si>
    <t>RAZEM POW. NETTO POZIOM  2 (+56,43)</t>
  </si>
  <si>
    <t>MODUL 4 (+54,375)</t>
  </si>
  <si>
    <t>2.4.1</t>
  </si>
  <si>
    <t>2.4.2</t>
  </si>
  <si>
    <t>JEDN.CHŁODZĄCA</t>
  </si>
  <si>
    <t>RAZEM POW. NETTO POZIOM  2 (+54,375)</t>
  </si>
  <si>
    <t>RAZEM POW. NETTO POZIOM 2</t>
  </si>
  <si>
    <t>RZUTY 3</t>
  </si>
  <si>
    <t>POZIOM 3</t>
  </si>
  <si>
    <t>MODUL 1 (+59,90)</t>
  </si>
  <si>
    <t>3.1.01</t>
  </si>
  <si>
    <t>CENTRALA KLIMATYZACYJNA 1</t>
  </si>
  <si>
    <t>3.1.02</t>
  </si>
  <si>
    <t>3.1.03</t>
  </si>
  <si>
    <t>3.1.04</t>
  </si>
  <si>
    <t>3.1.05</t>
  </si>
  <si>
    <t>3.1.06</t>
  </si>
  <si>
    <t>3.1.07</t>
  </si>
  <si>
    <t>3.1.08</t>
  </si>
  <si>
    <t>3.1.09</t>
  </si>
  <si>
    <t>POM. SOCJALNE</t>
  </si>
  <si>
    <t>3.1.10</t>
  </si>
  <si>
    <t>3.1.11</t>
  </si>
  <si>
    <t>3.1.12</t>
  </si>
  <si>
    <t>3.1.13</t>
  </si>
  <si>
    <t>ADMINISTRACJA 1</t>
  </si>
  <si>
    <t>3.1.14</t>
  </si>
  <si>
    <t>ADMINISTRACJA 2</t>
  </si>
  <si>
    <t>3.1.15</t>
  </si>
  <si>
    <t>ADMINISTRACJA 3</t>
  </si>
  <si>
    <t>3.1.16</t>
  </si>
  <si>
    <t>ADMINISTRACJA 4</t>
  </si>
  <si>
    <t>3.1.17</t>
  </si>
  <si>
    <t>ADMINISTRACJA 5</t>
  </si>
  <si>
    <t>3.1.18</t>
  </si>
  <si>
    <t>ADMINISTRACJA 6</t>
  </si>
  <si>
    <t>3.1.19</t>
  </si>
  <si>
    <t>3.1.20</t>
  </si>
  <si>
    <t>3.1.21</t>
  </si>
  <si>
    <t>RAZEM POW. NETTO POZIOM  3 (+59,90)</t>
  </si>
  <si>
    <t>MODUL 2 (+59,40)</t>
  </si>
  <si>
    <t>3.2.1</t>
  </si>
  <si>
    <t>POMIESZCZENIE TECHNICZNE</t>
  </si>
  <si>
    <t>3.2.2</t>
  </si>
  <si>
    <t>3.2.3</t>
  </si>
  <si>
    <t>MODUL 3 (+59,07)</t>
  </si>
  <si>
    <t>3.3.1</t>
  </si>
  <si>
    <t xml:space="preserve">FOYER </t>
  </si>
  <si>
    <t>3.3.2</t>
  </si>
  <si>
    <t>3.3.3</t>
  </si>
  <si>
    <t>BALKON 03</t>
  </si>
  <si>
    <t>3.3.4</t>
  </si>
  <si>
    <t>KABINA</t>
  </si>
  <si>
    <t>3.3.5</t>
  </si>
  <si>
    <t>3.3.6</t>
  </si>
  <si>
    <t>3.3.7</t>
  </si>
  <si>
    <t>TOALETA DLA NIEPEŁNOSPRAWNYCH</t>
  </si>
  <si>
    <t>3.3.8</t>
  </si>
  <si>
    <t>3.3.9</t>
  </si>
  <si>
    <t>POM. SPRZĄTAJĄCYCH</t>
  </si>
  <si>
    <t>3.3.10</t>
  </si>
  <si>
    <t>3.3.11</t>
  </si>
  <si>
    <t>3.3.12</t>
  </si>
  <si>
    <t>3.3.13</t>
  </si>
  <si>
    <t>3.3.14</t>
  </si>
  <si>
    <t>TARAS</t>
  </si>
  <si>
    <t>m</t>
  </si>
  <si>
    <t>3.4.1</t>
  </si>
  <si>
    <t>BALKON 04</t>
  </si>
  <si>
    <t xml:space="preserve">RAZEM POW. NETTO POZIOM  3 </t>
  </si>
  <si>
    <t>RZUTY 4</t>
  </si>
  <si>
    <t>POZIOM 4</t>
  </si>
  <si>
    <t>MODUL 2 (+61,715)</t>
  </si>
  <si>
    <t>4.2.1</t>
  </si>
  <si>
    <t>DZWONNICA</t>
  </si>
  <si>
    <t>4.2.2</t>
  </si>
  <si>
    <t>RAZEM POW. NETTO POZIOM 4 (+52,80)</t>
  </si>
  <si>
    <t>MODUL 3 (+63,03)</t>
  </si>
  <si>
    <t>4.3.1</t>
  </si>
  <si>
    <t xml:space="preserve">POMIESZCZENIE TECHNICZNE 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</si>
  <si>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</si>
  <si>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</si>
  <si>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</si>
  <si>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</si>
  <si>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</si>
  <si>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</si>
  <si>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</si>
  <si>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</si>
  <si>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</si>
  <si>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</si>
  <si>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</si>
  <si>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</si>
  <si>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</si>
  <si>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PRZEDSIONEK TOALETY</t>
  </si>
  <si>
    <t>4.3.15</t>
  </si>
  <si>
    <t xml:space="preserve">TOALETA DAMSKA </t>
  </si>
  <si>
    <t>4.3.16</t>
  </si>
  <si>
    <t>RAZEM POW. NETTO POZIOM 4 (+63,03)</t>
  </si>
  <si>
    <t xml:space="preserve">RAZEM POW. NETTO POZIOM 4 </t>
  </si>
  <si>
    <t>RZUTY 5</t>
  </si>
  <si>
    <t>POZIOM 5</t>
  </si>
  <si>
    <t>MODUL 3 (+66,03)</t>
  </si>
  <si>
    <t>5.3.2</t>
  </si>
  <si>
    <t>KOMUNIKACJA - KLATKA SCHODOWA S3/2</t>
  </si>
  <si>
    <t>5.3.3</t>
  </si>
  <si>
    <t>5.3.4</t>
  </si>
  <si>
    <t>5.3.5</t>
  </si>
  <si>
    <t>TAOLETY</t>
  </si>
  <si>
    <t>RAZEM POW. NETTO POZIOM 5</t>
  </si>
  <si>
    <t xml:space="preserve"> beton zacierany</t>
  </si>
  <si>
    <t>Moduł 2</t>
  </si>
  <si>
    <t>Moduł 3</t>
  </si>
  <si>
    <t>Moduł 4</t>
  </si>
  <si>
    <t>Rzut -1</t>
  </si>
  <si>
    <t>Rzut 0</t>
  </si>
  <si>
    <t>Rzut 1</t>
  </si>
  <si>
    <t>Rzut 2</t>
  </si>
  <si>
    <t>Rzut 3</t>
  </si>
  <si>
    <t>Rzut 4</t>
  </si>
  <si>
    <t>Rzut 5</t>
  </si>
  <si>
    <t>RAZEM</t>
  </si>
  <si>
    <t>PRZEGRODY PIONOWE</t>
  </si>
  <si>
    <t xml:space="preserve">PARTICIONES VERTICALES EXTERIORES
</t>
  </si>
  <si>
    <t>S.1 a</t>
  </si>
  <si>
    <t>ŚCIANY ELEWACYJNE</t>
  </si>
  <si>
    <t>farba na bazie żywic silikonowych</t>
  </si>
  <si>
    <t>x1</t>
  </si>
  <si>
    <t xml:space="preserve">pintura de resinas de silicona
</t>
  </si>
  <si>
    <t>ściana z betonu architektonicznego</t>
  </si>
  <si>
    <t>12 cm</t>
  </si>
  <si>
    <t xml:space="preserve">muro de hormigón armado visto 1 cara
</t>
  </si>
  <si>
    <t>muros exteriores-entablillado</t>
  </si>
  <si>
    <t>membrana izolacyjna wytłaczana kubełkowa</t>
  </si>
  <si>
    <t>2 cm</t>
  </si>
  <si>
    <t xml:space="preserve">lámina de drenaje nodular de polietileno de alta densidad
</t>
  </si>
  <si>
    <t xml:space="preserve">wełna mineralna twarda
</t>
  </si>
  <si>
    <t>18 cm</t>
  </si>
  <si>
    <t>lana de roca rígida</t>
  </si>
  <si>
    <t xml:space="preserve">ściana nośna żelbetowa
</t>
  </si>
  <si>
    <t>40 - 50 cm</t>
  </si>
  <si>
    <t>muro de carga de hormigón armado</t>
  </si>
  <si>
    <t xml:space="preserve">farba ochronna na bazie żywic silikonowych
</t>
  </si>
  <si>
    <t xml:space="preserve">S.1b
</t>
  </si>
  <si>
    <t>ŚCIANY ELEWACYJNE-  PICADO</t>
  </si>
  <si>
    <t xml:space="preserve">farba na bazie żywic silikonowych
</t>
  </si>
  <si>
    <t xml:space="preserve">pintura protección picado
</t>
  </si>
  <si>
    <t xml:space="preserve">elementy z konglomeratu:
- beton zbrojony włóknami polipropylenowymi, z dodatkiem żywic 8 cm
- mieszanka betonu z łamaną cegłą klinkierową - teksturyzowane młotem pneumatycznym 6cm
</t>
  </si>
  <si>
    <t>14 cm</t>
  </si>
  <si>
    <t xml:space="preserve">picado
</t>
  </si>
  <si>
    <t xml:space="preserve">profil kotwiczący 
</t>
  </si>
  <si>
    <t xml:space="preserve">conectores
</t>
  </si>
  <si>
    <t xml:space="preserve">membrana izolacyjna wytłaczana kubełkowa
</t>
  </si>
  <si>
    <t xml:space="preserve">lámina de drenaje nodular de polietileno de alta densidad
</t>
  </si>
  <si>
    <t>muros exteriores-picado</t>
  </si>
  <si>
    <t xml:space="preserve">muro de carga de hormigón armado
</t>
  </si>
  <si>
    <t>S.2</t>
  </si>
  <si>
    <t>ŚCIANY PIWNICY - DO 1M</t>
  </si>
  <si>
    <t xml:space="preserve">gruby żwir/piasek - rura drenująca
</t>
  </si>
  <si>
    <t xml:space="preserve">grava gruesa / arena - tubo del drenaje
</t>
  </si>
  <si>
    <t xml:space="preserve">poliestyren ekstrudowany
</t>
  </si>
  <si>
    <t>10 cm</t>
  </si>
  <si>
    <t xml:space="preserve">plancha de poliestireno extruido
</t>
  </si>
  <si>
    <t>parking en contacto con terreno hasta 1 metro</t>
  </si>
  <si>
    <t xml:space="preserve">papa asfaltowa
</t>
  </si>
  <si>
    <t xml:space="preserve">impermeabilización vertical con mortero bituminoso
</t>
  </si>
  <si>
    <t xml:space="preserve">ściana szczelinowa
</t>
  </si>
  <si>
    <t>40 cm</t>
  </si>
  <si>
    <t xml:space="preserve">muro de hormigón armado
</t>
  </si>
  <si>
    <t>S.3</t>
  </si>
  <si>
    <t>ŚCIANY PIWNICY - PONIŻEJ 1M</t>
  </si>
  <si>
    <t>grunt miejscowy</t>
  </si>
  <si>
    <t xml:space="preserve">tierra del lugar / grava </t>
  </si>
  <si>
    <t>60 cm</t>
  </si>
  <si>
    <t>muro de hormigón armado</t>
  </si>
  <si>
    <t>farba ochronna na bazie żywic silikonowych</t>
  </si>
  <si>
    <t>S.4</t>
  </si>
  <si>
    <t>MUR OPOROWY PATIO</t>
  </si>
  <si>
    <t xml:space="preserve">grunt miejscowy/żwir - rura drenująca
</t>
  </si>
  <si>
    <t xml:space="preserve">tierra del lugar / grava - tubo de drenaje
</t>
  </si>
  <si>
    <t>ściana szczelinowa</t>
  </si>
  <si>
    <t xml:space="preserve">muro de hormigón armado </t>
  </si>
  <si>
    <t>S.5a</t>
  </si>
  <si>
    <t>ELEWACJA PRZESZKLONA - PRZYZIEMIE</t>
  </si>
  <si>
    <t>stolarka stalowa profilowa</t>
  </si>
  <si>
    <t>5 - 10 cm</t>
  </si>
  <si>
    <t xml:space="preserve">carpinteria de fachada 
</t>
  </si>
  <si>
    <t>fachada vidrio Antivandálico</t>
  </si>
  <si>
    <t>szkło hartowane bezpieczne 6+16+6</t>
  </si>
  <si>
    <t>28 mm</t>
  </si>
  <si>
    <t xml:space="preserve">vidrio 6+16+6
</t>
  </si>
  <si>
    <t>S.5b</t>
  </si>
  <si>
    <t>ELEWACJA PRZESZKLONA - POZOSTAŁE</t>
  </si>
  <si>
    <t xml:space="preserve">carpinteria de fachada + vidrio 4+16+4
</t>
  </si>
  <si>
    <t>otros</t>
  </si>
  <si>
    <t>szkło elewacyjne 4+16+4</t>
  </si>
  <si>
    <t>24 mm</t>
  </si>
  <si>
    <t xml:space="preserve">vidrio 4+16+4
</t>
  </si>
  <si>
    <t>S.5c</t>
  </si>
  <si>
    <t>ELEWACJA PRZESZKLONA 
SALE KONCERTOWE</t>
  </si>
  <si>
    <t xml:space="preserve">carpinteria de fachada + vidrio (6+6)+20(4+4)/ 49dB
</t>
  </si>
  <si>
    <t>salas auditorio</t>
  </si>
  <si>
    <t>szkło akustyczne 49 dB (6+6)+20+(4+4)</t>
  </si>
  <si>
    <t>40 mm</t>
  </si>
  <si>
    <t xml:space="preserve">vidrio 49dB/(6+6)+20(4+4)
</t>
  </si>
  <si>
    <t>S.6</t>
  </si>
  <si>
    <t>ŚCIANY WEWNĘTRZNE POKRYTE "PICADO"</t>
  </si>
  <si>
    <t>ściana nośna żelbetowa</t>
  </si>
  <si>
    <t>30 cm</t>
  </si>
  <si>
    <t>farba na bazie żywic, akrylowa, czarna</t>
  </si>
  <si>
    <t xml:space="preserve">pintura negra
</t>
  </si>
  <si>
    <t>paredes interiores con picado</t>
  </si>
  <si>
    <t>stalowa konstrukcja wsporcza</t>
  </si>
  <si>
    <t>zmienna</t>
  </si>
  <si>
    <t xml:space="preserve">Subestructura metálica
</t>
  </si>
  <si>
    <t xml:space="preserve">elementy z konglomeratu:
- beton zbrojony włóknami polipropylenowymi, z dodatkiem żywic 8 cm
- mieszanka betonu z łamaną cegłą klinkierową - teksturyzowane młotem pneumatycznym 6 cm
</t>
  </si>
  <si>
    <t xml:space="preserve">Picado:
-Hormigón Armado+fibras de polipropileno+resinas               8cm
-Hormigón + trozos de ladrillo klinker
-Textura final con martillo neumático                                         6cm   
</t>
  </si>
  <si>
    <t>S.7a</t>
  </si>
  <si>
    <t>ŻELBETOWE ŚCIANY WEWNĘTRZNE NOŚNE</t>
  </si>
  <si>
    <t>30/70 cm</t>
  </si>
  <si>
    <t xml:space="preserve">paredes de carga interiores </t>
  </si>
  <si>
    <t>S.7b</t>
  </si>
  <si>
    <t>ŚCIANKI DZIAŁOWE- TOALETY GARDEROBY</t>
  </si>
  <si>
    <t>pintura de resinas de silicona</t>
  </si>
  <si>
    <t>ściana działowa żelbetowa</t>
  </si>
  <si>
    <t>8 / 12 cm</t>
  </si>
  <si>
    <t xml:space="preserve">muro de hormigón 
</t>
  </si>
  <si>
    <t xml:space="preserve">paredes no de carga interiores </t>
  </si>
  <si>
    <t>S.7c</t>
  </si>
  <si>
    <t>ŚCIANY ŻELBETOWE - SZACHTY OCIEPLANE</t>
  </si>
  <si>
    <t>ściana żelbetowa</t>
  </si>
  <si>
    <t xml:space="preserve">muro de  hormigón
</t>
  </si>
  <si>
    <t>patinillos con aislamiento</t>
  </si>
  <si>
    <t>izolacja</t>
  </si>
  <si>
    <t xml:space="preserve">aislamiento
</t>
  </si>
  <si>
    <t>S.8</t>
  </si>
  <si>
    <t>ŚCIANKI DZIAŁOWE POM. TECHNICZNE</t>
  </si>
  <si>
    <t>ściana z pustaków betonowych</t>
  </si>
  <si>
    <t>9/14 cm</t>
  </si>
  <si>
    <t xml:space="preserve">muro de bloques de hormigón
</t>
  </si>
  <si>
    <t>salas técnicas</t>
  </si>
  <si>
    <t>S.9a</t>
  </si>
  <si>
    <t>ODZIELENIE POM. OGRZEWANYCH OD NIEOGRZEWANYCH</t>
  </si>
  <si>
    <t>9 cm</t>
  </si>
  <si>
    <t xml:space="preserve">pared de bloques de hormigón
</t>
  </si>
  <si>
    <t>wełna mineralna twarda</t>
  </si>
  <si>
    <t xml:space="preserve">lana de roca rígida
</t>
  </si>
  <si>
    <t>parking/separacion frio-calor</t>
  </si>
  <si>
    <t>25 - 40 cm</t>
  </si>
  <si>
    <t>S.9b</t>
  </si>
  <si>
    <t xml:space="preserve">9 cm </t>
  </si>
  <si>
    <t>pared de bloques de hormigón</t>
  </si>
  <si>
    <t>8 - 12 cm</t>
  </si>
  <si>
    <t xml:space="preserve">muro de hormigón  
</t>
  </si>
  <si>
    <t>S.10</t>
  </si>
  <si>
    <t>PARKING, NP. RAMPA</t>
  </si>
  <si>
    <t>12-20 cm</t>
  </si>
  <si>
    <t xml:space="preserve">muro de hormigón/encofrado entablillado
</t>
  </si>
  <si>
    <t>25-40 cm</t>
  </si>
  <si>
    <t>S.11</t>
  </si>
  <si>
    <t xml:space="preserve">ODZIELENIE POM. OGRZEWANYCH OD NIEOGRZEWANYCH </t>
  </si>
  <si>
    <t>10-18 cm</t>
  </si>
  <si>
    <t>S.12</t>
  </si>
  <si>
    <t>SALE PRÓB SEKCYJNYCH</t>
  </si>
  <si>
    <t>ścianka żelbetowa, warstwa wykończeniowa</t>
  </si>
  <si>
    <t>20 cm</t>
  </si>
  <si>
    <t>capa final</t>
  </si>
  <si>
    <t xml:space="preserve">muro de hormigón
</t>
  </si>
  <si>
    <t xml:space="preserve">WYKOŃCZENIA - PRZEGRODY PIONOWE </t>
  </si>
  <si>
    <t>W.1</t>
  </si>
  <si>
    <t>GARDEROBY/TOALETY</t>
  </si>
  <si>
    <t>Hardtop XP de Jotun+ Penguard Clear Sealer</t>
  </si>
  <si>
    <t>pintura de poliuretano;  Hardtop XP de Jotun+base Penguard Clear Sealer</t>
  </si>
  <si>
    <t>vestuarios,baños</t>
  </si>
  <si>
    <t>W.2</t>
  </si>
  <si>
    <t>BIURA</t>
  </si>
  <si>
    <t xml:space="preserve">farba biała; Imparat Raufa E.L.I + Imparat LF
</t>
  </si>
  <si>
    <t>pintura blanca con resinas acrílica; Imparat Raufa E.L.I + base Imparat LF</t>
  </si>
  <si>
    <t>oficinas,otros</t>
  </si>
  <si>
    <t>W.3</t>
  </si>
  <si>
    <t>ZA 'PICADO'</t>
  </si>
  <si>
    <t>farba czarna;Imparat Raufa E.L.I + base Imparat LF</t>
  </si>
  <si>
    <t>pintura negra con resinas acrílica; Imparat Renoschwarz + base Imparat LF</t>
  </si>
  <si>
    <t>muros detrás picado</t>
  </si>
  <si>
    <t>W.4</t>
  </si>
  <si>
    <t>METALE</t>
  </si>
  <si>
    <t>farba czarna proszkowa (Negra)</t>
  </si>
  <si>
    <t>pintura en esmalte (Negra)</t>
  </si>
  <si>
    <t>elementos metálicos</t>
  </si>
  <si>
    <t>W.5</t>
  </si>
  <si>
    <t>ŚCIANY ZEWNĘTRZNE</t>
  </si>
  <si>
    <t>Sikaguard 703W</t>
  </si>
  <si>
    <t xml:space="preserve">pintura impermeabilizante y fungicida; Sikaguard 703W
</t>
  </si>
  <si>
    <t>muros exteriores</t>
  </si>
  <si>
    <t>W.6</t>
  </si>
  <si>
    <t>PODŁOGI</t>
  </si>
  <si>
    <t>powłoka ochronna; Protect Guard FL</t>
  </si>
  <si>
    <t>pintura hidrófuga; Protect Guard FL</t>
  </si>
  <si>
    <t>soleras(todo pisable)</t>
  </si>
  <si>
    <t>K.1</t>
  </si>
  <si>
    <t>SCIANY GARAŻU</t>
  </si>
  <si>
    <t>płyta z wełny mineralnej otrzymanej z włókien
szklanych, jednostronnie pokryta czarną tkaniną
szklaną, np. Cleantec 6339</t>
  </si>
  <si>
    <t>lana de roca+velo negro</t>
  </si>
  <si>
    <t>K.2</t>
  </si>
  <si>
    <t>panele z cementu włóknistego</t>
  </si>
  <si>
    <t>Hydropanel</t>
  </si>
  <si>
    <t>K.3</t>
  </si>
  <si>
    <t>POMIESZCZENIA TECHNICZNE</t>
  </si>
  <si>
    <t>płyta z gęstosprasowanych włókien szklanych, pokryta od strony zewnętrznej wzmocnioną folią aluminiową,  np. CLIMAVER</t>
  </si>
  <si>
    <t>paneles acústicos</t>
  </si>
  <si>
    <t>K.4</t>
  </si>
  <si>
    <t>sala de ensayos</t>
  </si>
  <si>
    <t>ściana żelbetowa z dyfuzorami</t>
  </si>
  <si>
    <t>difusores</t>
  </si>
  <si>
    <t>PRZEGRODY PIOZIOME</t>
  </si>
  <si>
    <t>PARTICIONES HORIZONTALES EXTERIORES</t>
  </si>
  <si>
    <t>P.1</t>
  </si>
  <si>
    <t>DACH MODUŁU 1,2,3</t>
  </si>
  <si>
    <t>płyty betonowe zbrojone 120x120 cm</t>
  </si>
  <si>
    <t>8 cm</t>
  </si>
  <si>
    <t>placas de hormigón</t>
  </si>
  <si>
    <t>podstawki - rury PVC ∅300 mm wypełnione betonem + plastikowa podpórka krzyżak</t>
  </si>
  <si>
    <t>tubo PVC relleno de hormigón +cruceta metálica para apoyo con juntas de goma</t>
  </si>
  <si>
    <t>warstwa spadkowa - lekki beton</t>
  </si>
  <si>
    <t xml:space="preserve">formación de pendientes - hormigón ligero
</t>
  </si>
  <si>
    <t>warstwa rozdzielcza - folia PE 0.2mm</t>
  </si>
  <si>
    <t>x 1</t>
  </si>
  <si>
    <t xml:space="preserve">lámina de polietileno
</t>
  </si>
  <si>
    <t>cubierta módulo 1,2,3</t>
  </si>
  <si>
    <t>papa asfaltowa</t>
  </si>
  <si>
    <t>x 2</t>
  </si>
  <si>
    <t xml:space="preserve">impermeabilización - tela asfáltica
</t>
  </si>
  <si>
    <t>15 cm</t>
  </si>
  <si>
    <t xml:space="preserve">lana de roca
</t>
  </si>
  <si>
    <t>strop zespolony (blacha trapezowa)</t>
  </si>
  <si>
    <t>forjado de hormigón armado con chapa colaborante</t>
  </si>
  <si>
    <t>konstrukcja stalowa - kratownice / płatwie</t>
  </si>
  <si>
    <t>estrucutra de acero - cerchas</t>
  </si>
  <si>
    <t>P.2</t>
  </si>
  <si>
    <t>DACH MODUŁU 4</t>
  </si>
  <si>
    <t>warstwa wegetacyjna</t>
  </si>
  <si>
    <t>50 cm</t>
  </si>
  <si>
    <t>capa de humus</t>
  </si>
  <si>
    <t>geowłóknina</t>
  </si>
  <si>
    <t xml:space="preserve">geotéxtil
</t>
  </si>
  <si>
    <t>warstwa filtracyjna i odsącząjca</t>
  </si>
  <si>
    <t>capa de filtrado - gravas limpias</t>
  </si>
  <si>
    <t>cubierta módulo 4</t>
  </si>
  <si>
    <t>geowłóknina zabezpieczająca</t>
  </si>
  <si>
    <t>papa podkładowa i przeciwkorzenna</t>
  </si>
  <si>
    <t>tela contra raices</t>
  </si>
  <si>
    <t>płyta ze sztywnej pianki poliuretanowej z wyrobionym spadkiem</t>
  </si>
  <si>
    <t xml:space="preserve">panel de poliuretano rígido con pendiente
</t>
  </si>
  <si>
    <t>paroizolacja - papa szybkozgrzewalna</t>
  </si>
  <si>
    <t xml:space="preserve">lámina antivapor
</t>
  </si>
  <si>
    <t>płyta stropowa żelbetowa</t>
  </si>
  <si>
    <t>90 cm</t>
  </si>
  <si>
    <t xml:space="preserve">forjado
</t>
  </si>
  <si>
    <t>P.3</t>
  </si>
  <si>
    <t>PAS PRZED BUDYNKIEM, NAD PARKINGIEM</t>
  </si>
  <si>
    <t>demontowalne płyty betonowe</t>
  </si>
  <si>
    <t>placas de hormigón registrables</t>
  </si>
  <si>
    <t>piasek</t>
  </si>
  <si>
    <t>capa de arena</t>
  </si>
  <si>
    <t>warstwa oddzielająca - geowłóknina</t>
  </si>
  <si>
    <t>hydroizolacja - papa bitumiczna</t>
  </si>
  <si>
    <t>impermeabilización - tela asfáltica</t>
  </si>
  <si>
    <t>warstwa spadkowa 2 % - lekki beton</t>
  </si>
  <si>
    <t>5 - 15 cm</t>
  </si>
  <si>
    <t xml:space="preserve">hormigón pobre con pendiente 2%
</t>
  </si>
  <si>
    <t>poliestyren ekstrudowany</t>
  </si>
  <si>
    <t xml:space="preserve">poliestireno extruido
</t>
  </si>
  <si>
    <t>płyta fundamentowa  żelbetowa</t>
  </si>
  <si>
    <t>forjado de hormigón armado</t>
  </si>
  <si>
    <t>P.4</t>
  </si>
  <si>
    <t>PARKING -1</t>
  </si>
  <si>
    <t>preparat zabezpieczający beton</t>
  </si>
  <si>
    <t xml:space="preserve">imprimación 
</t>
  </si>
  <si>
    <t>posadzka betonowa zacierana</t>
  </si>
  <si>
    <t>10-20 cm</t>
  </si>
  <si>
    <t xml:space="preserve">pavimento de hormigón-acabado fratasado
</t>
  </si>
  <si>
    <t>solera planta -1 (parking)</t>
  </si>
  <si>
    <t xml:space="preserve">pianka polietylenowa sieciowana </t>
  </si>
  <si>
    <t>5 mm</t>
  </si>
  <si>
    <t xml:space="preserve">aislante-antivibraciones; polietileno
</t>
  </si>
  <si>
    <t xml:space="preserve">płyta fundamentowa </t>
  </si>
  <si>
    <t>120 cm</t>
  </si>
  <si>
    <t>losa de hormigón armado</t>
  </si>
  <si>
    <t>barety</t>
  </si>
  <si>
    <t>280X60 h=1100</t>
  </si>
  <si>
    <t>P.5</t>
  </si>
  <si>
    <t>PARKING 0</t>
  </si>
  <si>
    <t xml:space="preserve">imprimación </t>
  </si>
  <si>
    <t>parking intermedio</t>
  </si>
  <si>
    <t>P.6</t>
  </si>
  <si>
    <t>NA ZEWNĄTRZ, NAD KONSTRUKCJĄ BUDYNKU</t>
  </si>
  <si>
    <t>płyta betonowa zbrojona 120x120 cm (na tarasie w module 3 - 8 cm)</t>
  </si>
  <si>
    <t>placas de hormigón 120x120</t>
  </si>
  <si>
    <t>piasek - warstwa wzmacniająca</t>
  </si>
  <si>
    <t>arena</t>
  </si>
  <si>
    <t>7 cm</t>
  </si>
  <si>
    <t>exterior con edificio debajo delante M1, plaza  y parque</t>
  </si>
  <si>
    <t>warstwa spadkowa z betonu</t>
  </si>
  <si>
    <t>x2</t>
  </si>
  <si>
    <t>hormigón de pendientes</t>
  </si>
  <si>
    <t>lámina de polietileno</t>
  </si>
  <si>
    <t xml:space="preserve">aislante: poliestireno
</t>
  </si>
  <si>
    <t>lámina de vapor</t>
  </si>
  <si>
    <t>forjado de hormigón</t>
  </si>
  <si>
    <t>P.7</t>
  </si>
  <si>
    <t>NA ZEWNĄTRZ, NA GRUNCIE</t>
  </si>
  <si>
    <t>prefabrykowane płyty betonowe</t>
  </si>
  <si>
    <t>exterior placas hormigón 120 x 120 terreno sin edificio debajo</t>
  </si>
  <si>
    <t>5 cm</t>
  </si>
  <si>
    <t>podbudowa z kamienia łamanego</t>
  </si>
  <si>
    <t>gravas</t>
  </si>
  <si>
    <t>podłoże gruntowe zagęszczone</t>
  </si>
  <si>
    <t>terreno compactado</t>
  </si>
  <si>
    <t>P.8</t>
  </si>
  <si>
    <t>STROPY TYPOWE, NP. M1</t>
  </si>
  <si>
    <t>imprimación hidrófuga: Protect Guard FL</t>
  </si>
  <si>
    <t>posadzka z betonu polerowanego, zbrojonego włóknami</t>
  </si>
  <si>
    <t>solera de hormigón con fibras/acabado pulido</t>
  </si>
  <si>
    <t>Forjado tipo pavimento hormigón</t>
  </si>
  <si>
    <t>pianka polietylenowa sieciowana</t>
  </si>
  <si>
    <t>forjado hormigón armado</t>
  </si>
  <si>
    <t>P.9</t>
  </si>
  <si>
    <t>STREFY MOKRE, TOALETY</t>
  </si>
  <si>
    <t>posadzka ceramiczna</t>
  </si>
  <si>
    <t>1 cm</t>
  </si>
  <si>
    <t>suelo cerámico</t>
  </si>
  <si>
    <t>zaprawa klejowa</t>
  </si>
  <si>
    <t>1,5 cm</t>
  </si>
  <si>
    <t xml:space="preserve">mortero
</t>
  </si>
  <si>
    <t>zonas húmedas</t>
  </si>
  <si>
    <t>wylewka samopoziomująca</t>
  </si>
  <si>
    <t>pendiente mortero autonivelante</t>
  </si>
  <si>
    <t>aislante-antivibraciones; polietileno</t>
  </si>
  <si>
    <t>P.11</t>
  </si>
  <si>
    <t>SALE PRÓB, DUŻA SCENA - CZĘŚĆ NIEDEMONTOWALNA</t>
  </si>
  <si>
    <t>deska "okrętówka" impregnowane</t>
  </si>
  <si>
    <t>pavimento de madera</t>
  </si>
  <si>
    <t xml:space="preserve">drewniane legary </t>
  </si>
  <si>
    <t>13 cm</t>
  </si>
  <si>
    <t>subestructura de madera</t>
  </si>
  <si>
    <t>forjado hormigon armado</t>
  </si>
  <si>
    <t>P.12</t>
  </si>
  <si>
    <t>DUŻA SCENA - CZĘŚĆ DEMONTOWALNA</t>
  </si>
  <si>
    <t>deska ''okrętówka'' impregnowane</t>
  </si>
  <si>
    <t>ruszt drewniany 59x80 mm</t>
  </si>
  <si>
    <t>stalowa konstrukcja demontowalnej sceny</t>
  </si>
  <si>
    <t>h = 3,00 cm</t>
  </si>
  <si>
    <t>subestructura de escenario desmontable</t>
  </si>
  <si>
    <t>P.13</t>
  </si>
  <si>
    <t>SALE KONCERTOWE</t>
  </si>
  <si>
    <t>posadzka z elementami grzejnymi</t>
  </si>
  <si>
    <t xml:space="preserve">tubos radiantes embebidos en hormigón
</t>
  </si>
  <si>
    <t>forjado cota 0,00 con suelo radiante (interior sala)</t>
  </si>
  <si>
    <t>4 cm</t>
  </si>
  <si>
    <t>poliestireno extruido</t>
  </si>
  <si>
    <t>przewody elektryczne w warstwie chudego betonu</t>
  </si>
  <si>
    <t>6 cm</t>
  </si>
  <si>
    <t xml:space="preserve">cables eléctricos embebidos en hormigón pobre
</t>
  </si>
  <si>
    <t>P.14</t>
  </si>
  <si>
    <t>STROP POZIOMU  0, POZA SALAMI KONCERTOWYMI</t>
  </si>
  <si>
    <t>forjado cota 0,00 con arena (exterior sala)</t>
  </si>
  <si>
    <t>polistyren spieniony</t>
  </si>
  <si>
    <t>P.15</t>
  </si>
  <si>
    <t>SCHODY ZEWNĘTRZNE</t>
  </si>
  <si>
    <t xml:space="preserve">P.16 </t>
  </si>
  <si>
    <t>RUSZT TRAMEX</t>
  </si>
  <si>
    <t>P.16</t>
  </si>
  <si>
    <t>P.17</t>
  </si>
  <si>
    <t>forjado 0,50m aligerado</t>
  </si>
  <si>
    <t>płyta stropowa żelbetowa, strop kulkowy</t>
  </si>
  <si>
    <t>forjado hormigón armado aligerado</t>
  </si>
  <si>
    <t>P.18</t>
  </si>
  <si>
    <t>SZKLANE ŁĄCZNIKI</t>
  </si>
  <si>
    <t>Vidrio peceras</t>
  </si>
  <si>
    <t>P.19</t>
  </si>
  <si>
    <t>POZIOM -1 POZA PARKINGIEM</t>
  </si>
  <si>
    <t>Solera con pavimento hormigón (-1) en no aparcamiento</t>
  </si>
  <si>
    <t>preparat impregnujący</t>
  </si>
  <si>
    <t>posadzka betonowa polerowana</t>
  </si>
  <si>
    <t>płyta żelbetowa</t>
  </si>
  <si>
    <t>P.20</t>
  </si>
  <si>
    <t>STROP NAD KIESZENIĄ TYLNĄ</t>
  </si>
  <si>
    <t>Sala ensayos</t>
  </si>
  <si>
    <t>posadzka drewniana</t>
  </si>
  <si>
    <t>podłoga pływająca żelbet</t>
  </si>
  <si>
    <t>strop żelbetowy</t>
  </si>
  <si>
    <t>25 cm</t>
  </si>
  <si>
    <t>WYKOŃCZENIA - PRZEGRODY POZIOME</t>
  </si>
  <si>
    <t>T.1</t>
  </si>
  <si>
    <t>SALE KONCERTOWE, FOYER, KAWIARNIA</t>
  </si>
  <si>
    <t>subestructura metálica</t>
  </si>
  <si>
    <t>elementy z konglomeratu:
- beton zbrojony włóknami polipropylenowymi, z dodatkiem żywic 8 cm
- mieszanka betonu z łamaną cegłą klinkierową - teksturyzowane młotem pneumatycznym 6 cm</t>
  </si>
  <si>
    <t xml:space="preserve">Picado:
-Hormigón Armado+fibras de polipropileno+resinas               8cm
-Hormigón + trozos de ladrillo klinker
-Textura final con martillo neumático                                         6cm  </t>
  </si>
  <si>
    <t>picado</t>
  </si>
  <si>
    <t>pintura protección picado</t>
  </si>
  <si>
    <t>T.2</t>
  </si>
  <si>
    <t>BIURA M1</t>
  </si>
  <si>
    <t>stalowa konstrukcja podwieszana</t>
  </si>
  <si>
    <t xml:space="preserve">lana de roca </t>
  </si>
  <si>
    <t>bandejas de picon</t>
  </si>
  <si>
    <t>cegła klinkierowa kruszona</t>
  </si>
  <si>
    <t xml:space="preserve">ladrillo picado
</t>
  </si>
  <si>
    <t>koryto siatkowe stalowe 45 cm</t>
  </si>
  <si>
    <t>0,5 cm</t>
  </si>
  <si>
    <t>canaleta</t>
  </si>
  <si>
    <t>T.3</t>
  </si>
  <si>
    <t>GARDEROBY POZIOM 0</t>
  </si>
  <si>
    <t>izolacja akustyczna gipsowa natryskowa w ramie metalowej 130 x 130 cm</t>
  </si>
  <si>
    <t>aislante:</t>
  </si>
  <si>
    <t>cuadros de perfiles metálicos rellenados con aislante;vestuarios(48.84)</t>
  </si>
  <si>
    <t>T4</t>
  </si>
  <si>
    <t>PARKING</t>
  </si>
  <si>
    <t>T.4</t>
  </si>
  <si>
    <t>Aislante  del P7 y del P10 a P10a</t>
  </si>
  <si>
    <t>T.5</t>
  </si>
  <si>
    <t>techo escaleras</t>
  </si>
  <si>
    <t>parking podziemny</t>
  </si>
  <si>
    <t>powierzchnia Moduł 1</t>
  </si>
  <si>
    <t>Tak</t>
  </si>
  <si>
    <t>Magazyn orkiestry</t>
  </si>
  <si>
    <t>administracja</t>
  </si>
  <si>
    <t>Zespół sal konferencyjnych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</si>
</sst>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62"/>
      <name val="Calibri"/>
      <family val="2"/>
    </font>
    <font>
      <sz val="8"/>
      <color indexed="9"/>
      <name val="Calibri"/>
      <family val="2"/>
    </font>
    <font>
      <sz val="8"/>
      <color indexed="53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9" borderId="0" applyNumberFormat="0" applyBorder="0" applyAlignment="0" applyProtection="0"/>
    <xf numFmtId="0" fontId="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30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44" applyNumberFormat="1" applyFont="1" applyFill="1" applyBorder="1" applyAlignment="1" applyProtection="1">
      <alignment vertical="center" wrapText="1"/>
      <protection/>
    </xf>
    <xf numFmtId="0" fontId="3" fillId="0" borderId="0" xfId="4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44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45" applyNumberFormat="1" applyFont="1" applyFill="1" applyBorder="1" applyAlignment="1" applyProtection="1">
      <alignment horizontal="right" vertical="center" wrapText="1"/>
      <protection/>
    </xf>
    <xf numFmtId="0" fontId="3" fillId="0" borderId="0" xfId="4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" fillId="0" borderId="0" xfId="44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3" fillId="0" borderId="0" xfId="44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44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0" xfId="44" applyNumberFormat="1" applyFont="1" applyFill="1" applyBorder="1" applyAlignment="1" applyProtection="1">
      <alignment wrapText="1"/>
      <protection/>
    </xf>
    <xf numFmtId="0" fontId="8" fillId="0" borderId="0" xfId="44" applyNumberFormat="1" applyFont="1" applyFill="1" applyBorder="1" applyAlignment="1" applyProtection="1">
      <alignment horizontal="left" vertical="center" wrapText="1"/>
      <protection/>
    </xf>
    <xf numFmtId="0" fontId="11" fillId="0" borderId="0" xfId="44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45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44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Akcent 5 1" xfId="44"/>
    <cellStyle name="Excel_BuiltIn_Suma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otal 17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49"/>
  <sheetViews>
    <sheetView tabSelected="1" zoomScale="70" zoomScaleNormal="70" zoomScalePageLayoutView="0" workbookViewId="0" topLeftCell="A61">
      <selection activeCell="G93" sqref="G93"/>
    </sheetView>
  </sheetViews>
  <sheetFormatPr defaultColWidth="11.421875" defaultRowHeight="15" customHeight="1"/>
  <cols>
    <col min="1" max="1" width="7.28125" style="1" customWidth="1"/>
    <col min="2" max="2" width="54.8515625" style="2" customWidth="1"/>
    <col min="3" max="3" width="54.8515625" style="3" customWidth="1"/>
    <col min="4" max="4" width="37.00390625" style="2" customWidth="1"/>
    <col min="5" max="5" width="12.8515625" style="2" customWidth="1"/>
    <col min="6" max="6" width="12.57421875" style="4" customWidth="1"/>
    <col min="7" max="7" width="29.00390625" style="5" customWidth="1"/>
    <col min="8" max="8" width="10.7109375" style="3" customWidth="1"/>
    <col min="9" max="19" width="10.7109375" style="0" customWidth="1"/>
  </cols>
  <sheetData>
    <row r="1" spans="1:17" ht="15" customHeight="1">
      <c r="A1" s="6"/>
      <c r="B1" s="7" t="s">
        <v>0</v>
      </c>
      <c r="C1" s="8"/>
      <c r="D1" s="7"/>
      <c r="E1" s="7"/>
      <c r="F1" s="9"/>
      <c r="G1" s="9"/>
      <c r="H1" s="8"/>
      <c r="I1" s="10"/>
      <c r="J1" s="10"/>
      <c r="K1" s="10"/>
      <c r="L1" s="10"/>
      <c r="M1" s="10"/>
      <c r="N1" s="10"/>
      <c r="O1" s="11"/>
      <c r="P1" s="10"/>
      <c r="Q1" s="10"/>
    </row>
    <row r="2" spans="1:20" ht="30" customHeight="1">
      <c r="A2" s="6"/>
      <c r="B2" s="7"/>
      <c r="C2" s="8"/>
      <c r="D2" s="7"/>
      <c r="E2" s="7"/>
      <c r="F2" s="9"/>
      <c r="G2" s="9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  <c r="T2" s="10" t="s">
        <v>1115</v>
      </c>
    </row>
    <row r="3" spans="1:20" ht="15" customHeight="1">
      <c r="A3" s="6" t="s">
        <v>12</v>
      </c>
      <c r="B3" s="7" t="s">
        <v>13</v>
      </c>
      <c r="C3" s="8" t="s">
        <v>14</v>
      </c>
      <c r="D3" s="7" t="s">
        <v>15</v>
      </c>
      <c r="E3" s="3"/>
      <c r="H3" s="14" t="s">
        <v>16</v>
      </c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  <c r="T3" s="14" t="s">
        <v>17</v>
      </c>
    </row>
    <row r="4" spans="1:20" ht="15" customHeight="1">
      <c r="A4" s="15"/>
      <c r="B4" s="15" t="s">
        <v>18</v>
      </c>
      <c r="C4" s="16"/>
      <c r="D4" s="15"/>
      <c r="E4" s="17" t="s">
        <v>19</v>
      </c>
      <c r="F4" s="9" t="s">
        <v>20</v>
      </c>
      <c r="G4" s="9" t="s">
        <v>21</v>
      </c>
      <c r="H4" s="8"/>
      <c r="I4" s="18">
        <f>SUM(I5:I97)</f>
        <v>4501.780000000001</v>
      </c>
      <c r="J4" s="18">
        <f>SUM(J5:J97)</f>
        <v>1224.76</v>
      </c>
      <c r="K4" s="18">
        <f>SUM(K5:K97)</f>
        <v>228.58</v>
      </c>
      <c r="L4" s="18">
        <f>SUM(L5:L97)</f>
        <v>7.54</v>
      </c>
      <c r="M4" s="18">
        <f>SUM(M5:M97)</f>
        <v>0</v>
      </c>
      <c r="N4" s="18">
        <f>SUM(N5:N97)</f>
        <v>84.03999999999999</v>
      </c>
      <c r="O4" s="18">
        <f>SUM(O5:O97)</f>
        <v>0</v>
      </c>
      <c r="P4" s="18">
        <f>SUM(P5:P97)</f>
        <v>0</v>
      </c>
      <c r="Q4" s="18">
        <f>SUM(Q5:Q97)</f>
        <v>0</v>
      </c>
      <c r="R4" s="18">
        <f>SUM(R5:R97)</f>
        <v>0</v>
      </c>
      <c r="S4" s="18">
        <f>SUM(S5:S97)</f>
        <v>1900.2299999999996</v>
      </c>
      <c r="T4" s="18">
        <f>SUM(T5:T97)</f>
        <v>4351.85</v>
      </c>
    </row>
    <row r="5" spans="1:20" ht="15" customHeight="1">
      <c r="A5" s="6" t="s">
        <v>22</v>
      </c>
      <c r="B5" s="7" t="s">
        <v>23</v>
      </c>
      <c r="C5" s="8"/>
      <c r="D5" s="7"/>
      <c r="E5" s="7">
        <v>4351.85</v>
      </c>
      <c r="F5" s="9" t="s">
        <v>2</v>
      </c>
      <c r="G5" s="9" t="s">
        <v>24</v>
      </c>
      <c r="H5" s="8"/>
      <c r="I5">
        <f>IF($H5="tak",0,IF($F5=I$2,$E5,0))</f>
        <v>4351.85</v>
      </c>
      <c r="J5">
        <f aca="true" t="shared" si="0" ref="J5:R20">IF($H5="tak",0,IF($F5=J$2,$E5,0))</f>
        <v>0</v>
      </c>
      <c r="K5">
        <f t="shared" si="0"/>
        <v>0</v>
      </c>
      <c r="L5">
        <f t="shared" si="0"/>
        <v>0</v>
      </c>
      <c r="M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aca="true" t="shared" si="1" ref="S5:S68">IF($H5="tak",$E5,0)</f>
        <v>0</v>
      </c>
      <c r="T5">
        <f>IF($H5="tak",0,IF(B5=T$2,$E5,0))</f>
        <v>4351.85</v>
      </c>
    </row>
    <row r="6" spans="1:20" ht="15" customHeight="1">
      <c r="A6" s="6" t="s">
        <v>25</v>
      </c>
      <c r="B6" s="7" t="s">
        <v>26</v>
      </c>
      <c r="C6" s="8"/>
      <c r="D6" s="7"/>
      <c r="E6" s="7">
        <v>27.18</v>
      </c>
      <c r="F6" s="9" t="s">
        <v>3</v>
      </c>
      <c r="G6" s="9" t="s">
        <v>27</v>
      </c>
      <c r="H6" s="8"/>
      <c r="I6">
        <f aca="true" t="shared" si="2" ref="I6:M37">IF($H6="tak",0,IF($F6=I$2,$E6,0))</f>
        <v>0</v>
      </c>
      <c r="J6">
        <f t="shared" si="0"/>
        <v>27.18</v>
      </c>
      <c r="K6">
        <f t="shared" si="0"/>
        <v>0</v>
      </c>
      <c r="L6">
        <f t="shared" si="0"/>
        <v>0</v>
      </c>
      <c r="M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1"/>
        <v>0</v>
      </c>
      <c r="T6">
        <f aca="true" t="shared" si="3" ref="T6:T69">IF($H6="tak",0,IF(B6=T$2,$E6,0))</f>
        <v>0</v>
      </c>
    </row>
    <row r="7" spans="1:20" ht="15" customHeight="1">
      <c r="A7" s="6" t="s">
        <v>28</v>
      </c>
      <c r="B7" s="7" t="s">
        <v>29</v>
      </c>
      <c r="C7" s="8" t="s">
        <v>30</v>
      </c>
      <c r="D7" s="7"/>
      <c r="E7" s="20">
        <v>28.27</v>
      </c>
      <c r="F7" s="9" t="s">
        <v>3</v>
      </c>
      <c r="G7" s="9" t="s">
        <v>27</v>
      </c>
      <c r="H7" s="8"/>
      <c r="I7">
        <f t="shared" si="2"/>
        <v>0</v>
      </c>
      <c r="J7">
        <f t="shared" si="0"/>
        <v>28.27</v>
      </c>
      <c r="K7">
        <f t="shared" si="0"/>
        <v>0</v>
      </c>
      <c r="L7">
        <f t="shared" si="0"/>
        <v>0</v>
      </c>
      <c r="M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1"/>
        <v>0</v>
      </c>
      <c r="T7">
        <f t="shared" si="3"/>
        <v>0</v>
      </c>
    </row>
    <row r="8" spans="1:20" ht="15" customHeight="1">
      <c r="A8" s="6" t="s">
        <v>31</v>
      </c>
      <c r="B8" s="7" t="s">
        <v>32</v>
      </c>
      <c r="C8" s="8"/>
      <c r="D8" s="7"/>
      <c r="E8" s="7">
        <v>36.88</v>
      </c>
      <c r="F8" s="9" t="s">
        <v>3</v>
      </c>
      <c r="G8" s="9" t="s">
        <v>27</v>
      </c>
      <c r="H8" s="8"/>
      <c r="I8">
        <f t="shared" si="2"/>
        <v>0</v>
      </c>
      <c r="J8">
        <f t="shared" si="0"/>
        <v>36.88</v>
      </c>
      <c r="K8">
        <f t="shared" si="0"/>
        <v>0</v>
      </c>
      <c r="L8">
        <f t="shared" si="0"/>
        <v>0</v>
      </c>
      <c r="M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1"/>
        <v>0</v>
      </c>
      <c r="T8">
        <f t="shared" si="3"/>
        <v>0</v>
      </c>
    </row>
    <row r="9" spans="1:20" ht="15" customHeight="1">
      <c r="A9" s="6" t="s">
        <v>33</v>
      </c>
      <c r="B9" s="7" t="s">
        <v>34</v>
      </c>
      <c r="C9" s="8"/>
      <c r="D9" s="7"/>
      <c r="E9" s="7">
        <v>9.76</v>
      </c>
      <c r="F9" s="9" t="s">
        <v>3</v>
      </c>
      <c r="G9" s="9" t="s">
        <v>27</v>
      </c>
      <c r="H9" s="8" t="s">
        <v>16</v>
      </c>
      <c r="I9">
        <f t="shared" si="2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1"/>
        <v>9.76</v>
      </c>
      <c r="T9">
        <f t="shared" si="3"/>
        <v>0</v>
      </c>
    </row>
    <row r="10" spans="1:20" ht="15" customHeight="1">
      <c r="A10" s="6" t="s">
        <v>35</v>
      </c>
      <c r="B10" s="21" t="s">
        <v>36</v>
      </c>
      <c r="C10" s="22"/>
      <c r="D10" s="21"/>
      <c r="E10" s="23">
        <v>27.1</v>
      </c>
      <c r="F10" s="9" t="s">
        <v>3</v>
      </c>
      <c r="G10" s="9" t="s">
        <v>27</v>
      </c>
      <c r="H10" s="8"/>
      <c r="I10">
        <f t="shared" si="2"/>
        <v>0</v>
      </c>
      <c r="J10">
        <f t="shared" si="0"/>
        <v>27.1</v>
      </c>
      <c r="K10">
        <f t="shared" si="0"/>
        <v>0</v>
      </c>
      <c r="L10">
        <f t="shared" si="0"/>
        <v>0</v>
      </c>
      <c r="M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1"/>
        <v>0</v>
      </c>
      <c r="T10">
        <f t="shared" si="3"/>
        <v>0</v>
      </c>
    </row>
    <row r="11" spans="1:20" ht="15" customHeight="1">
      <c r="A11" s="6" t="s">
        <v>37</v>
      </c>
      <c r="B11" s="21" t="s">
        <v>38</v>
      </c>
      <c r="C11" s="22"/>
      <c r="D11" s="21"/>
      <c r="E11" s="21">
        <v>1.89</v>
      </c>
      <c r="F11" s="9" t="s">
        <v>5</v>
      </c>
      <c r="G11" s="9" t="s">
        <v>27</v>
      </c>
      <c r="H11" s="8"/>
      <c r="I11">
        <f t="shared" si="2"/>
        <v>0</v>
      </c>
      <c r="J11">
        <f t="shared" si="0"/>
        <v>0</v>
      </c>
      <c r="K11">
        <f t="shared" si="0"/>
        <v>0</v>
      </c>
      <c r="L11">
        <f t="shared" si="0"/>
        <v>1.89</v>
      </c>
      <c r="M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1"/>
        <v>0</v>
      </c>
      <c r="T11">
        <f t="shared" si="3"/>
        <v>0</v>
      </c>
    </row>
    <row r="12" spans="1:20" ht="15" customHeight="1">
      <c r="A12" s="6" t="s">
        <v>39</v>
      </c>
      <c r="B12" s="21" t="s">
        <v>40</v>
      </c>
      <c r="C12" s="22"/>
      <c r="D12" s="21"/>
      <c r="E12" s="21">
        <v>4.08</v>
      </c>
      <c r="F12" s="9" t="s">
        <v>2</v>
      </c>
      <c r="G12" s="9" t="s">
        <v>41</v>
      </c>
      <c r="H12" s="8"/>
      <c r="I12"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>E12</f>
        <v>4.08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1"/>
        <v>0</v>
      </c>
      <c r="T12">
        <f t="shared" si="3"/>
        <v>0</v>
      </c>
    </row>
    <row r="13" spans="1:20" ht="15" customHeight="1">
      <c r="A13" s="6" t="s">
        <v>42</v>
      </c>
      <c r="B13" s="21" t="s">
        <v>43</v>
      </c>
      <c r="C13" s="22"/>
      <c r="D13" s="21"/>
      <c r="E13" s="23">
        <v>11.3</v>
      </c>
      <c r="F13" s="9" t="s">
        <v>3</v>
      </c>
      <c r="G13" s="9" t="s">
        <v>27</v>
      </c>
      <c r="H13" s="8"/>
      <c r="I13">
        <f t="shared" si="2"/>
        <v>0</v>
      </c>
      <c r="J13">
        <f t="shared" si="0"/>
        <v>11.3</v>
      </c>
      <c r="K13">
        <f t="shared" si="0"/>
        <v>0</v>
      </c>
      <c r="L13">
        <f t="shared" si="0"/>
        <v>0</v>
      </c>
      <c r="M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1"/>
        <v>0</v>
      </c>
      <c r="T13">
        <f t="shared" si="3"/>
        <v>0</v>
      </c>
    </row>
    <row r="14" spans="1:20" ht="15" customHeight="1">
      <c r="A14" s="6" t="s">
        <v>44</v>
      </c>
      <c r="B14" s="6" t="s">
        <v>45</v>
      </c>
      <c r="C14" s="24"/>
      <c r="D14" s="6"/>
      <c r="E14" s="23">
        <v>14.3</v>
      </c>
      <c r="F14" s="9" t="s">
        <v>3</v>
      </c>
      <c r="G14" s="9" t="s">
        <v>27</v>
      </c>
      <c r="H14" s="8" t="s">
        <v>16</v>
      </c>
      <c r="I14">
        <f t="shared" si="2"/>
        <v>0</v>
      </c>
      <c r="J14">
        <f t="shared" si="0"/>
        <v>0</v>
      </c>
      <c r="K14">
        <f t="shared" si="0"/>
        <v>0</v>
      </c>
      <c r="L14">
        <f t="shared" si="0"/>
        <v>0</v>
      </c>
      <c r="M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1"/>
        <v>14.3</v>
      </c>
      <c r="T14">
        <f t="shared" si="3"/>
        <v>0</v>
      </c>
    </row>
    <row r="15" spans="1:20" ht="15" customHeight="1">
      <c r="A15" s="6" t="s">
        <v>46</v>
      </c>
      <c r="B15" s="7" t="s">
        <v>47</v>
      </c>
      <c r="C15" s="8"/>
      <c r="D15" s="7"/>
      <c r="E15" s="7">
        <v>228.58</v>
      </c>
      <c r="F15" s="9" t="s">
        <v>4</v>
      </c>
      <c r="G15" s="9" t="s">
        <v>48</v>
      </c>
      <c r="H15" s="8"/>
      <c r="I15">
        <f t="shared" si="2"/>
        <v>0</v>
      </c>
      <c r="J15">
        <f t="shared" si="0"/>
        <v>0</v>
      </c>
      <c r="K15">
        <f t="shared" si="0"/>
        <v>228.58</v>
      </c>
      <c r="L15">
        <f t="shared" si="0"/>
        <v>0</v>
      </c>
      <c r="M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1"/>
        <v>0</v>
      </c>
      <c r="T15">
        <f t="shared" si="3"/>
        <v>0</v>
      </c>
    </row>
    <row r="16" spans="1:20" ht="15" customHeight="1">
      <c r="A16" s="6" t="s">
        <v>49</v>
      </c>
      <c r="B16" s="7" t="s">
        <v>50</v>
      </c>
      <c r="C16" s="8"/>
      <c r="D16" s="7"/>
      <c r="E16" s="7">
        <v>149.93</v>
      </c>
      <c r="F16" s="9" t="s">
        <v>2</v>
      </c>
      <c r="G16" s="9" t="s">
        <v>27</v>
      </c>
      <c r="H16" s="8"/>
      <c r="I16">
        <f t="shared" si="2"/>
        <v>149.93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1"/>
        <v>0</v>
      </c>
      <c r="T16">
        <f t="shared" si="3"/>
        <v>0</v>
      </c>
    </row>
    <row r="17" spans="1:20" ht="15" customHeight="1">
      <c r="A17" s="6" t="s">
        <v>51</v>
      </c>
      <c r="B17" s="7" t="s">
        <v>52</v>
      </c>
      <c r="C17" s="8"/>
      <c r="D17" s="7"/>
      <c r="E17" s="20">
        <v>3.6</v>
      </c>
      <c r="F17" s="9" t="s">
        <v>3</v>
      </c>
      <c r="G17" s="9" t="s">
        <v>27</v>
      </c>
      <c r="H17" s="8"/>
      <c r="I17">
        <f t="shared" si="2"/>
        <v>0</v>
      </c>
      <c r="J17">
        <f t="shared" si="0"/>
        <v>3.6</v>
      </c>
      <c r="K17">
        <f t="shared" si="0"/>
        <v>0</v>
      </c>
      <c r="L17">
        <f t="shared" si="0"/>
        <v>0</v>
      </c>
      <c r="M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1"/>
        <v>0</v>
      </c>
      <c r="T17">
        <f t="shared" si="3"/>
        <v>0</v>
      </c>
    </row>
    <row r="18" spans="1:20" ht="15" customHeight="1">
      <c r="A18" s="6" t="s">
        <v>53</v>
      </c>
      <c r="B18" s="7" t="s">
        <v>54</v>
      </c>
      <c r="C18" s="8"/>
      <c r="D18" s="7"/>
      <c r="E18" s="20">
        <v>24.1</v>
      </c>
      <c r="F18" s="9" t="s">
        <v>3</v>
      </c>
      <c r="G18" s="9" t="s">
        <v>27</v>
      </c>
      <c r="H18" s="8"/>
      <c r="I18">
        <f t="shared" si="2"/>
        <v>0</v>
      </c>
      <c r="J18">
        <f t="shared" si="0"/>
        <v>24.1</v>
      </c>
      <c r="K18">
        <f t="shared" si="0"/>
        <v>0</v>
      </c>
      <c r="L18">
        <f t="shared" si="0"/>
        <v>0</v>
      </c>
      <c r="M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  <c r="S18">
        <f t="shared" si="1"/>
        <v>0</v>
      </c>
      <c r="T18">
        <f t="shared" si="3"/>
        <v>0</v>
      </c>
    </row>
    <row r="19" spans="1:20" ht="15" customHeight="1">
      <c r="A19" s="6" t="s">
        <v>55</v>
      </c>
      <c r="B19" s="6" t="s">
        <v>56</v>
      </c>
      <c r="C19" s="24"/>
      <c r="D19" s="6"/>
      <c r="E19" s="20">
        <v>14.2</v>
      </c>
      <c r="F19" s="9" t="s">
        <v>3</v>
      </c>
      <c r="G19" s="9" t="s">
        <v>27</v>
      </c>
      <c r="H19" s="8" t="s">
        <v>16</v>
      </c>
      <c r="I19">
        <f t="shared" si="2"/>
        <v>0</v>
      </c>
      <c r="J19">
        <f t="shared" si="0"/>
        <v>0</v>
      </c>
      <c r="K19">
        <f t="shared" si="0"/>
        <v>0</v>
      </c>
      <c r="L19">
        <f t="shared" si="0"/>
        <v>0</v>
      </c>
      <c r="M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  <c r="S19">
        <f t="shared" si="1"/>
        <v>14.2</v>
      </c>
      <c r="T19">
        <f t="shared" si="3"/>
        <v>0</v>
      </c>
    </row>
    <row r="20" spans="1:20" ht="15" customHeight="1">
      <c r="A20" s="6" t="s">
        <v>57</v>
      </c>
      <c r="B20" s="6" t="s">
        <v>58</v>
      </c>
      <c r="C20" s="24"/>
      <c r="D20" s="6"/>
      <c r="E20" s="6">
        <v>3.48</v>
      </c>
      <c r="F20" s="9" t="s">
        <v>2</v>
      </c>
      <c r="G20" s="9" t="s">
        <v>41</v>
      </c>
      <c r="H20" s="8"/>
      <c r="I20">
        <v>0</v>
      </c>
      <c r="J20">
        <f t="shared" si="0"/>
        <v>0</v>
      </c>
      <c r="K20">
        <f t="shared" si="0"/>
        <v>0</v>
      </c>
      <c r="L20">
        <f t="shared" si="0"/>
        <v>0</v>
      </c>
      <c r="M20">
        <f t="shared" si="0"/>
        <v>0</v>
      </c>
      <c r="N20">
        <f>E20</f>
        <v>3.48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  <c r="S20">
        <f t="shared" si="1"/>
        <v>0</v>
      </c>
      <c r="T20">
        <f t="shared" si="3"/>
        <v>0</v>
      </c>
    </row>
    <row r="21" spans="1:20" ht="15" customHeight="1">
      <c r="A21" s="6" t="s">
        <v>59</v>
      </c>
      <c r="B21" s="6" t="s">
        <v>60</v>
      </c>
      <c r="C21" s="24"/>
      <c r="D21" s="6"/>
      <c r="E21" s="6">
        <v>4.68</v>
      </c>
      <c r="F21" s="9" t="s">
        <v>2</v>
      </c>
      <c r="G21" s="9" t="s">
        <v>27</v>
      </c>
      <c r="H21" s="8"/>
      <c r="I21"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>E21</f>
        <v>4.68</v>
      </c>
      <c r="O21">
        <f aca="true" t="shared" si="4" ref="O21:R71">IF($H21="tak",0,IF($F21=O$2,$E21,0))</f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1"/>
        <v>0</v>
      </c>
      <c r="T21">
        <f t="shared" si="3"/>
        <v>0</v>
      </c>
    </row>
    <row r="22" spans="1:20" s="26" customFormat="1" ht="15" customHeight="1">
      <c r="A22" s="6" t="s">
        <v>61</v>
      </c>
      <c r="B22" s="6" t="s">
        <v>62</v>
      </c>
      <c r="C22" s="24"/>
      <c r="D22" s="6"/>
      <c r="E22" s="6">
        <v>14.46</v>
      </c>
      <c r="F22" s="9" t="s">
        <v>3</v>
      </c>
      <c r="G22" s="25" t="s">
        <v>27</v>
      </c>
      <c r="H22" s="6"/>
      <c r="I22">
        <f t="shared" si="2"/>
        <v>0</v>
      </c>
      <c r="J22">
        <f t="shared" si="2"/>
        <v>14.46</v>
      </c>
      <c r="K22">
        <f t="shared" si="2"/>
        <v>0</v>
      </c>
      <c r="L22">
        <f t="shared" si="2"/>
        <v>0</v>
      </c>
      <c r="M22">
        <f t="shared" si="2"/>
        <v>0</v>
      </c>
      <c r="O22">
        <f t="shared" si="4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1"/>
        <v>0</v>
      </c>
      <c r="T22">
        <f t="shared" si="3"/>
        <v>0</v>
      </c>
    </row>
    <row r="23" spans="1:20" ht="15" customHeight="1">
      <c r="A23" s="6" t="s">
        <v>63</v>
      </c>
      <c r="B23" s="6" t="s">
        <v>64</v>
      </c>
      <c r="C23" s="24"/>
      <c r="D23" s="6"/>
      <c r="E23" s="6">
        <v>22.55</v>
      </c>
      <c r="F23" s="9" t="s">
        <v>3</v>
      </c>
      <c r="G23" s="9" t="s">
        <v>27</v>
      </c>
      <c r="H23" s="8" t="s">
        <v>16</v>
      </c>
      <c r="I23">
        <f t="shared" si="2"/>
        <v>0</v>
      </c>
      <c r="J23">
        <f t="shared" si="2"/>
        <v>0</v>
      </c>
      <c r="K23">
        <f t="shared" si="2"/>
        <v>0</v>
      </c>
      <c r="L23">
        <f t="shared" si="2"/>
        <v>0</v>
      </c>
      <c r="M23">
        <f t="shared" si="2"/>
        <v>0</v>
      </c>
      <c r="O23">
        <f t="shared" si="4"/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1"/>
        <v>22.55</v>
      </c>
      <c r="T23">
        <f t="shared" si="3"/>
        <v>0</v>
      </c>
    </row>
    <row r="24" spans="1:20" ht="15" customHeight="1">
      <c r="A24" s="6" t="s">
        <v>65</v>
      </c>
      <c r="B24" s="6" t="s">
        <v>66</v>
      </c>
      <c r="C24" s="24"/>
      <c r="D24" s="6"/>
      <c r="E24" s="6">
        <v>13.99</v>
      </c>
      <c r="F24" s="9" t="s">
        <v>3</v>
      </c>
      <c r="G24" s="9" t="s">
        <v>27</v>
      </c>
      <c r="H24" s="8" t="s">
        <v>16</v>
      </c>
      <c r="I24">
        <f t="shared" si="2"/>
        <v>0</v>
      </c>
      <c r="J24">
        <f t="shared" si="2"/>
        <v>0</v>
      </c>
      <c r="K24">
        <f t="shared" si="2"/>
        <v>0</v>
      </c>
      <c r="L24">
        <f t="shared" si="2"/>
        <v>0</v>
      </c>
      <c r="M24">
        <f t="shared" si="2"/>
        <v>0</v>
      </c>
      <c r="O24">
        <f t="shared" si="4"/>
        <v>0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1"/>
        <v>13.99</v>
      </c>
      <c r="T24">
        <f t="shared" si="3"/>
        <v>0</v>
      </c>
    </row>
    <row r="25" spans="1:20" ht="15" customHeight="1">
      <c r="A25" s="6" t="s">
        <v>67</v>
      </c>
      <c r="B25" s="27" t="s">
        <v>68</v>
      </c>
      <c r="C25" s="28"/>
      <c r="D25" s="27"/>
      <c r="E25" s="27">
        <v>9.52</v>
      </c>
      <c r="F25" s="9" t="s">
        <v>3</v>
      </c>
      <c r="G25" s="9" t="s">
        <v>27</v>
      </c>
      <c r="H25" s="8" t="s">
        <v>16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1"/>
        <v>9.52</v>
      </c>
      <c r="T25">
        <f t="shared" si="3"/>
        <v>0</v>
      </c>
    </row>
    <row r="26" spans="1:20" s="29" customFormat="1" ht="15" customHeight="1">
      <c r="A26" s="6" t="s">
        <v>69</v>
      </c>
      <c r="B26" s="27" t="s">
        <v>70</v>
      </c>
      <c r="C26" s="28"/>
      <c r="D26" s="27"/>
      <c r="E26" s="27">
        <v>42.76</v>
      </c>
      <c r="F26" s="9" t="s">
        <v>3</v>
      </c>
      <c r="G26" s="9" t="s">
        <v>27</v>
      </c>
      <c r="H26" s="8" t="s">
        <v>16</v>
      </c>
      <c r="I26">
        <f t="shared" si="2"/>
        <v>0</v>
      </c>
      <c r="J26">
        <f t="shared" si="2"/>
        <v>0</v>
      </c>
      <c r="K26">
        <f t="shared" si="2"/>
        <v>0</v>
      </c>
      <c r="L26">
        <f t="shared" si="2"/>
        <v>0</v>
      </c>
      <c r="M26">
        <f t="shared" si="2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1"/>
        <v>42.76</v>
      </c>
      <c r="T26">
        <f t="shared" si="3"/>
        <v>0</v>
      </c>
    </row>
    <row r="27" spans="1:20" ht="15" customHeight="1">
      <c r="A27" s="6" t="s">
        <v>71</v>
      </c>
      <c r="B27" s="21" t="s">
        <v>72</v>
      </c>
      <c r="C27" s="22"/>
      <c r="D27" s="21"/>
      <c r="E27" s="27">
        <v>24.98</v>
      </c>
      <c r="F27" s="9" t="s">
        <v>3</v>
      </c>
      <c r="G27" s="9" t="s">
        <v>27</v>
      </c>
      <c r="H27" s="8"/>
      <c r="I27">
        <f t="shared" si="2"/>
        <v>0</v>
      </c>
      <c r="J27">
        <f t="shared" si="2"/>
        <v>24.98</v>
      </c>
      <c r="K27">
        <f t="shared" si="2"/>
        <v>0</v>
      </c>
      <c r="L27">
        <f t="shared" si="2"/>
        <v>0</v>
      </c>
      <c r="M27">
        <f t="shared" si="2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1"/>
        <v>0</v>
      </c>
      <c r="T27">
        <f t="shared" si="3"/>
        <v>0</v>
      </c>
    </row>
    <row r="28" spans="1:20" ht="15" customHeight="1">
      <c r="A28" s="6" t="s">
        <v>73</v>
      </c>
      <c r="B28" s="27" t="s">
        <v>72</v>
      </c>
      <c r="C28" s="28"/>
      <c r="D28" s="27"/>
      <c r="E28" s="27">
        <v>101.15</v>
      </c>
      <c r="F28" s="9" t="s">
        <v>3</v>
      </c>
      <c r="G28" s="9" t="s">
        <v>27</v>
      </c>
      <c r="H28" s="8"/>
      <c r="I28">
        <f t="shared" si="2"/>
        <v>0</v>
      </c>
      <c r="J28">
        <f t="shared" si="2"/>
        <v>101.15</v>
      </c>
      <c r="K28">
        <f t="shared" si="2"/>
        <v>0</v>
      </c>
      <c r="L28">
        <f t="shared" si="2"/>
        <v>0</v>
      </c>
      <c r="M28">
        <f t="shared" si="2"/>
        <v>0</v>
      </c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1"/>
        <v>0</v>
      </c>
      <c r="T28">
        <f t="shared" si="3"/>
        <v>0</v>
      </c>
    </row>
    <row r="29" spans="1:20" ht="15" customHeight="1">
      <c r="A29" s="6" t="s">
        <v>74</v>
      </c>
      <c r="B29" s="27" t="s">
        <v>75</v>
      </c>
      <c r="C29" s="28"/>
      <c r="D29" s="27"/>
      <c r="E29" s="27">
        <v>16.11</v>
      </c>
      <c r="F29" s="9" t="s">
        <v>3</v>
      </c>
      <c r="G29" s="9" t="s">
        <v>27</v>
      </c>
      <c r="H29" s="8"/>
      <c r="I29">
        <f t="shared" si="2"/>
        <v>0</v>
      </c>
      <c r="J29">
        <f t="shared" si="2"/>
        <v>16.11</v>
      </c>
      <c r="K29">
        <f t="shared" si="2"/>
        <v>0</v>
      </c>
      <c r="L29">
        <f t="shared" si="2"/>
        <v>0</v>
      </c>
      <c r="M29">
        <f t="shared" si="2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1"/>
        <v>0</v>
      </c>
      <c r="T29">
        <f t="shared" si="3"/>
        <v>0</v>
      </c>
    </row>
    <row r="30" spans="1:20" ht="15" customHeight="1">
      <c r="A30" s="6" t="s">
        <v>76</v>
      </c>
      <c r="B30" s="21" t="s">
        <v>77</v>
      </c>
      <c r="C30" s="22"/>
      <c r="D30" s="21"/>
      <c r="E30" s="21">
        <v>38.12</v>
      </c>
      <c r="F30" s="9" t="s">
        <v>3</v>
      </c>
      <c r="G30" s="9" t="s">
        <v>78</v>
      </c>
      <c r="H30" s="8" t="s">
        <v>16</v>
      </c>
      <c r="I30">
        <f t="shared" si="2"/>
        <v>0</v>
      </c>
      <c r="J30">
        <f t="shared" si="2"/>
        <v>0</v>
      </c>
      <c r="K30">
        <f t="shared" si="2"/>
        <v>0</v>
      </c>
      <c r="L30">
        <f t="shared" si="2"/>
        <v>0</v>
      </c>
      <c r="M30">
        <f t="shared" si="2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>
        <f t="shared" si="1"/>
        <v>38.12</v>
      </c>
      <c r="T30">
        <f t="shared" si="3"/>
        <v>0</v>
      </c>
    </row>
    <row r="31" spans="1:20" ht="15" customHeight="1">
      <c r="A31" s="6" t="s">
        <v>79</v>
      </c>
      <c r="B31" s="21" t="s">
        <v>80</v>
      </c>
      <c r="C31" s="22"/>
      <c r="D31" s="21"/>
      <c r="E31" s="21">
        <v>27.24</v>
      </c>
      <c r="F31" s="9" t="s">
        <v>2</v>
      </c>
      <c r="G31" s="9" t="s">
        <v>27</v>
      </c>
      <c r="H31" s="8" t="s">
        <v>16</v>
      </c>
      <c r="I31">
        <f t="shared" si="2"/>
        <v>0</v>
      </c>
      <c r="J31">
        <f t="shared" si="2"/>
        <v>0</v>
      </c>
      <c r="K31">
        <f t="shared" si="2"/>
        <v>0</v>
      </c>
      <c r="L31">
        <f t="shared" si="2"/>
        <v>0</v>
      </c>
      <c r="M31">
        <f t="shared" si="2"/>
        <v>0</v>
      </c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1"/>
        <v>27.24</v>
      </c>
      <c r="T31">
        <f t="shared" si="3"/>
        <v>0</v>
      </c>
    </row>
    <row r="32" spans="1:20" ht="15" customHeight="1">
      <c r="A32" s="6" t="s">
        <v>81</v>
      </c>
      <c r="B32" s="21" t="s">
        <v>82</v>
      </c>
      <c r="C32" s="22"/>
      <c r="D32" s="21"/>
      <c r="E32" s="21">
        <v>22.17</v>
      </c>
      <c r="F32" s="9" t="s">
        <v>2</v>
      </c>
      <c r="G32" s="9" t="s">
        <v>27</v>
      </c>
      <c r="H32" s="8" t="s">
        <v>16</v>
      </c>
      <c r="I32">
        <f t="shared" si="2"/>
        <v>0</v>
      </c>
      <c r="J32">
        <f t="shared" si="2"/>
        <v>0</v>
      </c>
      <c r="K32">
        <f t="shared" si="2"/>
        <v>0</v>
      </c>
      <c r="L32">
        <f t="shared" si="2"/>
        <v>0</v>
      </c>
      <c r="M32">
        <f t="shared" si="2"/>
        <v>0</v>
      </c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1"/>
        <v>22.17</v>
      </c>
      <c r="T32">
        <f t="shared" si="3"/>
        <v>0</v>
      </c>
    </row>
    <row r="33" spans="1:20" ht="15" customHeight="1">
      <c r="A33" s="6" t="s">
        <v>83</v>
      </c>
      <c r="B33" s="21" t="s">
        <v>84</v>
      </c>
      <c r="C33" s="22"/>
      <c r="D33" s="21"/>
      <c r="E33" s="21">
        <v>11.37</v>
      </c>
      <c r="F33" s="9" t="s">
        <v>2</v>
      </c>
      <c r="G33" s="9" t="s">
        <v>78</v>
      </c>
      <c r="H33" s="8" t="s">
        <v>16</v>
      </c>
      <c r="I33">
        <f t="shared" si="2"/>
        <v>0</v>
      </c>
      <c r="J33">
        <f t="shared" si="2"/>
        <v>0</v>
      </c>
      <c r="K33">
        <f t="shared" si="2"/>
        <v>0</v>
      </c>
      <c r="L33">
        <f t="shared" si="2"/>
        <v>0</v>
      </c>
      <c r="M33">
        <f t="shared" si="2"/>
        <v>0</v>
      </c>
      <c r="O33">
        <f t="shared" si="4"/>
        <v>0</v>
      </c>
      <c r="P33">
        <f t="shared" si="4"/>
        <v>0</v>
      </c>
      <c r="Q33">
        <f t="shared" si="4"/>
        <v>0</v>
      </c>
      <c r="R33">
        <f t="shared" si="4"/>
        <v>0</v>
      </c>
      <c r="S33">
        <f t="shared" si="1"/>
        <v>11.37</v>
      </c>
      <c r="T33">
        <f t="shared" si="3"/>
        <v>0</v>
      </c>
    </row>
    <row r="34" spans="1:20" ht="15" customHeight="1">
      <c r="A34" s="6" t="s">
        <v>85</v>
      </c>
      <c r="B34" s="21" t="s">
        <v>86</v>
      </c>
      <c r="C34" s="22"/>
      <c r="D34" s="21"/>
      <c r="E34" s="23">
        <v>11.6</v>
      </c>
      <c r="F34" s="9" t="s">
        <v>2</v>
      </c>
      <c r="G34" s="9" t="s">
        <v>78</v>
      </c>
      <c r="H34" s="8" t="s">
        <v>16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M34">
        <f t="shared" si="2"/>
        <v>0</v>
      </c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0</v>
      </c>
      <c r="S34">
        <f t="shared" si="1"/>
        <v>11.6</v>
      </c>
      <c r="T34">
        <f t="shared" si="3"/>
        <v>0</v>
      </c>
    </row>
    <row r="35" spans="1:20" ht="15" customHeight="1">
      <c r="A35" s="6" t="s">
        <v>87</v>
      </c>
      <c r="B35" s="21" t="s">
        <v>88</v>
      </c>
      <c r="C35" s="22"/>
      <c r="D35" s="21"/>
      <c r="E35" s="21">
        <v>12.51</v>
      </c>
      <c r="F35" s="9" t="s">
        <v>2</v>
      </c>
      <c r="G35" s="9" t="s">
        <v>27</v>
      </c>
      <c r="H35" s="8" t="s">
        <v>16</v>
      </c>
      <c r="I35">
        <f t="shared" si="2"/>
        <v>0</v>
      </c>
      <c r="J35">
        <f t="shared" si="2"/>
        <v>0</v>
      </c>
      <c r="K35">
        <f t="shared" si="2"/>
        <v>0</v>
      </c>
      <c r="L35">
        <f t="shared" si="2"/>
        <v>0</v>
      </c>
      <c r="M35">
        <f t="shared" si="2"/>
        <v>0</v>
      </c>
      <c r="O35">
        <f t="shared" si="4"/>
        <v>0</v>
      </c>
      <c r="P35">
        <f t="shared" si="4"/>
        <v>0</v>
      </c>
      <c r="Q35">
        <f t="shared" si="4"/>
        <v>0</v>
      </c>
      <c r="R35">
        <f t="shared" si="4"/>
        <v>0</v>
      </c>
      <c r="S35">
        <f t="shared" si="1"/>
        <v>12.51</v>
      </c>
      <c r="T35">
        <f t="shared" si="3"/>
        <v>0</v>
      </c>
    </row>
    <row r="36" spans="1:20" ht="15" customHeight="1">
      <c r="A36" s="6" t="s">
        <v>89</v>
      </c>
      <c r="B36" s="21" t="s">
        <v>90</v>
      </c>
      <c r="C36" s="22"/>
      <c r="D36" s="21"/>
      <c r="E36" s="27">
        <v>24.44</v>
      </c>
      <c r="F36" s="9" t="s">
        <v>2</v>
      </c>
      <c r="G36" s="9" t="s">
        <v>27</v>
      </c>
      <c r="H36" s="8" t="s">
        <v>16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O36">
        <f t="shared" si="4"/>
        <v>0</v>
      </c>
      <c r="P36">
        <f t="shared" si="4"/>
        <v>0</v>
      </c>
      <c r="Q36">
        <f t="shared" si="4"/>
        <v>0</v>
      </c>
      <c r="R36">
        <f t="shared" si="4"/>
        <v>0</v>
      </c>
      <c r="S36">
        <f t="shared" si="1"/>
        <v>24.44</v>
      </c>
      <c r="T36">
        <f t="shared" si="3"/>
        <v>0</v>
      </c>
    </row>
    <row r="37" spans="1:20" ht="15" customHeight="1">
      <c r="A37" s="6" t="s">
        <v>91</v>
      </c>
      <c r="B37" s="27" t="s">
        <v>92</v>
      </c>
      <c r="C37" s="28"/>
      <c r="D37" s="27"/>
      <c r="E37" s="27">
        <v>40.76</v>
      </c>
      <c r="F37" s="9" t="s">
        <v>3</v>
      </c>
      <c r="G37" s="9" t="s">
        <v>27</v>
      </c>
      <c r="H37" s="8"/>
      <c r="I37">
        <f t="shared" si="2"/>
        <v>0</v>
      </c>
      <c r="J37">
        <f t="shared" si="2"/>
        <v>40.76</v>
      </c>
      <c r="K37">
        <f t="shared" si="2"/>
        <v>0</v>
      </c>
      <c r="L37">
        <f t="shared" si="2"/>
        <v>0</v>
      </c>
      <c r="M37">
        <f t="shared" si="2"/>
        <v>0</v>
      </c>
      <c r="O37">
        <f t="shared" si="4"/>
        <v>0</v>
      </c>
      <c r="P37">
        <f t="shared" si="4"/>
        <v>0</v>
      </c>
      <c r="Q37">
        <f t="shared" si="4"/>
        <v>0</v>
      </c>
      <c r="R37">
        <f t="shared" si="4"/>
        <v>0</v>
      </c>
      <c r="S37">
        <f t="shared" si="1"/>
        <v>0</v>
      </c>
      <c r="T37">
        <f t="shared" si="3"/>
        <v>0</v>
      </c>
    </row>
    <row r="38" spans="1:20" ht="15" customHeight="1">
      <c r="A38" s="6" t="s">
        <v>93</v>
      </c>
      <c r="B38" s="21" t="s">
        <v>94</v>
      </c>
      <c r="C38" s="22"/>
      <c r="D38" s="21"/>
      <c r="E38" s="21">
        <v>17.41</v>
      </c>
      <c r="F38" s="9" t="s">
        <v>3</v>
      </c>
      <c r="G38" s="9" t="s">
        <v>27</v>
      </c>
      <c r="H38" s="8" t="s">
        <v>16</v>
      </c>
      <c r="I38">
        <f aca="true" t="shared" si="5" ref="I38:M69">IF($H38="tak",0,IF($F38=I$2,$E38,0))</f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 t="shared" si="5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1"/>
        <v>17.41</v>
      </c>
      <c r="T38">
        <f t="shared" si="3"/>
        <v>0</v>
      </c>
    </row>
    <row r="39" spans="1:20" ht="15" customHeight="1">
      <c r="A39" s="6" t="s">
        <v>95</v>
      </c>
      <c r="B39" s="21" t="s">
        <v>96</v>
      </c>
      <c r="C39" s="22"/>
      <c r="D39" s="21"/>
      <c r="E39" s="27">
        <v>26.75</v>
      </c>
      <c r="F39" s="9" t="s">
        <v>3</v>
      </c>
      <c r="G39" s="9" t="s">
        <v>27</v>
      </c>
      <c r="H39" s="8" t="s">
        <v>16</v>
      </c>
      <c r="I39">
        <f t="shared" si="5"/>
        <v>0</v>
      </c>
      <c r="J39">
        <f t="shared" si="5"/>
        <v>0</v>
      </c>
      <c r="K39">
        <f t="shared" si="5"/>
        <v>0</v>
      </c>
      <c r="L39">
        <f t="shared" si="5"/>
        <v>0</v>
      </c>
      <c r="M39">
        <f t="shared" si="5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1"/>
        <v>26.75</v>
      </c>
      <c r="T39">
        <f t="shared" si="3"/>
        <v>0</v>
      </c>
    </row>
    <row r="40" spans="1:20" ht="15" customHeight="1">
      <c r="A40" s="6" t="s">
        <v>97</v>
      </c>
      <c r="B40" s="21" t="s">
        <v>98</v>
      </c>
      <c r="C40" s="22"/>
      <c r="D40" s="21"/>
      <c r="E40" s="27">
        <v>29.73</v>
      </c>
      <c r="F40" s="9" t="s">
        <v>3</v>
      </c>
      <c r="G40" s="9" t="s">
        <v>27</v>
      </c>
      <c r="H40" s="8" t="s">
        <v>16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O40">
        <f t="shared" si="4"/>
        <v>0</v>
      </c>
      <c r="P40">
        <f t="shared" si="4"/>
        <v>0</v>
      </c>
      <c r="Q40">
        <f t="shared" si="4"/>
        <v>0</v>
      </c>
      <c r="R40">
        <f t="shared" si="4"/>
        <v>0</v>
      </c>
      <c r="S40">
        <f t="shared" si="1"/>
        <v>29.73</v>
      </c>
      <c r="T40">
        <f t="shared" si="3"/>
        <v>0</v>
      </c>
    </row>
    <row r="41" spans="1:20" s="29" customFormat="1" ht="15" customHeight="1">
      <c r="A41" s="6" t="s">
        <v>99</v>
      </c>
      <c r="B41" s="21" t="s">
        <v>100</v>
      </c>
      <c r="C41" s="22"/>
      <c r="D41" s="21"/>
      <c r="E41" s="27">
        <v>29.21</v>
      </c>
      <c r="F41" s="9" t="s">
        <v>3</v>
      </c>
      <c r="G41" s="9" t="s">
        <v>27</v>
      </c>
      <c r="H41" s="8" t="s">
        <v>16</v>
      </c>
      <c r="I41">
        <f t="shared" si="5"/>
        <v>0</v>
      </c>
      <c r="J41">
        <f t="shared" si="5"/>
        <v>0</v>
      </c>
      <c r="K41">
        <f t="shared" si="5"/>
        <v>0</v>
      </c>
      <c r="L41">
        <f t="shared" si="5"/>
        <v>0</v>
      </c>
      <c r="M41">
        <f t="shared" si="5"/>
        <v>0</v>
      </c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  <c r="S41">
        <f t="shared" si="1"/>
        <v>29.21</v>
      </c>
      <c r="T41">
        <f t="shared" si="3"/>
        <v>0</v>
      </c>
    </row>
    <row r="42" spans="1:20" ht="15" customHeight="1">
      <c r="A42" s="6" t="s">
        <v>101</v>
      </c>
      <c r="B42" s="21" t="s">
        <v>102</v>
      </c>
      <c r="C42" s="22"/>
      <c r="D42" s="21"/>
      <c r="E42" s="27">
        <v>28.45</v>
      </c>
      <c r="F42" s="9" t="s">
        <v>3</v>
      </c>
      <c r="G42" s="9" t="s">
        <v>27</v>
      </c>
      <c r="H42" s="8" t="s">
        <v>16</v>
      </c>
      <c r="I42">
        <f t="shared" si="5"/>
        <v>0</v>
      </c>
      <c r="J42">
        <f t="shared" si="5"/>
        <v>0</v>
      </c>
      <c r="K42">
        <f t="shared" si="5"/>
        <v>0</v>
      </c>
      <c r="L42">
        <f t="shared" si="5"/>
        <v>0</v>
      </c>
      <c r="M42">
        <f t="shared" si="5"/>
        <v>0</v>
      </c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  <c r="S42">
        <f t="shared" si="1"/>
        <v>28.45</v>
      </c>
      <c r="T42">
        <f t="shared" si="3"/>
        <v>0</v>
      </c>
    </row>
    <row r="43" spans="1:20" s="29" customFormat="1" ht="15" customHeight="1">
      <c r="A43" s="6" t="s">
        <v>103</v>
      </c>
      <c r="B43" s="27" t="s">
        <v>104</v>
      </c>
      <c r="C43" s="28"/>
      <c r="D43" s="27"/>
      <c r="E43" s="27">
        <v>19.91</v>
      </c>
      <c r="F43" s="9" t="s">
        <v>3</v>
      </c>
      <c r="G43" s="9" t="s">
        <v>27</v>
      </c>
      <c r="H43" s="8"/>
      <c r="I43">
        <f t="shared" si="5"/>
        <v>0</v>
      </c>
      <c r="J43">
        <f t="shared" si="5"/>
        <v>19.91</v>
      </c>
      <c r="K43">
        <f t="shared" si="5"/>
        <v>0</v>
      </c>
      <c r="L43">
        <f t="shared" si="5"/>
        <v>0</v>
      </c>
      <c r="M43">
        <f t="shared" si="5"/>
        <v>0</v>
      </c>
      <c r="O43">
        <f t="shared" si="4"/>
        <v>0</v>
      </c>
      <c r="P43">
        <f t="shared" si="4"/>
        <v>0</v>
      </c>
      <c r="Q43">
        <f t="shared" si="4"/>
        <v>0</v>
      </c>
      <c r="R43">
        <f t="shared" si="4"/>
        <v>0</v>
      </c>
      <c r="S43">
        <f t="shared" si="1"/>
        <v>0</v>
      </c>
      <c r="T43">
        <f t="shared" si="3"/>
        <v>0</v>
      </c>
    </row>
    <row r="44" spans="1:20" s="29" customFormat="1" ht="15" customHeight="1">
      <c r="A44" s="6" t="s">
        <v>105</v>
      </c>
      <c r="B44" s="21" t="s">
        <v>106</v>
      </c>
      <c r="C44" s="22"/>
      <c r="D44" s="21"/>
      <c r="E44" s="21">
        <v>269.02</v>
      </c>
      <c r="F44" s="9" t="s">
        <v>3</v>
      </c>
      <c r="G44" s="9" t="s">
        <v>27</v>
      </c>
      <c r="H44" s="8" t="s">
        <v>16</v>
      </c>
      <c r="I44">
        <f t="shared" si="5"/>
        <v>0</v>
      </c>
      <c r="J44">
        <f t="shared" si="5"/>
        <v>0</v>
      </c>
      <c r="K44">
        <f t="shared" si="5"/>
        <v>0</v>
      </c>
      <c r="L44">
        <f t="shared" si="5"/>
        <v>0</v>
      </c>
      <c r="M44">
        <f t="shared" si="5"/>
        <v>0</v>
      </c>
      <c r="O44">
        <f t="shared" si="4"/>
        <v>0</v>
      </c>
      <c r="P44">
        <f t="shared" si="4"/>
        <v>0</v>
      </c>
      <c r="Q44">
        <f t="shared" si="4"/>
        <v>0</v>
      </c>
      <c r="R44">
        <f t="shared" si="4"/>
        <v>0</v>
      </c>
      <c r="S44">
        <f t="shared" si="1"/>
        <v>269.02</v>
      </c>
      <c r="T44">
        <f t="shared" si="3"/>
        <v>0</v>
      </c>
    </row>
    <row r="45" spans="1:20" ht="15" customHeight="1">
      <c r="A45" s="6" t="s">
        <v>107</v>
      </c>
      <c r="B45" s="21" t="s">
        <v>108</v>
      </c>
      <c r="C45" s="22"/>
      <c r="D45" s="21"/>
      <c r="E45" s="21">
        <v>116.83</v>
      </c>
      <c r="F45" s="9" t="s">
        <v>3</v>
      </c>
      <c r="G45" s="9" t="s">
        <v>27</v>
      </c>
      <c r="H45" s="8" t="s">
        <v>16</v>
      </c>
      <c r="I45">
        <f t="shared" si="5"/>
        <v>0</v>
      </c>
      <c r="J45">
        <f t="shared" si="5"/>
        <v>0</v>
      </c>
      <c r="K45">
        <f t="shared" si="5"/>
        <v>0</v>
      </c>
      <c r="L45">
        <f t="shared" si="5"/>
        <v>0</v>
      </c>
      <c r="M45">
        <f t="shared" si="5"/>
        <v>0</v>
      </c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1"/>
        <v>116.83</v>
      </c>
      <c r="T45">
        <f t="shared" si="3"/>
        <v>0</v>
      </c>
    </row>
    <row r="46" spans="1:20" s="29" customFormat="1" ht="15" customHeight="1">
      <c r="A46" s="6" t="s">
        <v>109</v>
      </c>
      <c r="B46" s="21" t="s">
        <v>110</v>
      </c>
      <c r="C46" s="22"/>
      <c r="D46" s="21"/>
      <c r="E46" s="23">
        <v>69.9</v>
      </c>
      <c r="F46" s="9" t="s">
        <v>3</v>
      </c>
      <c r="G46" s="9" t="s">
        <v>27</v>
      </c>
      <c r="H46" s="8" t="s">
        <v>16</v>
      </c>
      <c r="I46">
        <f t="shared" si="5"/>
        <v>0</v>
      </c>
      <c r="J46">
        <f t="shared" si="5"/>
        <v>0</v>
      </c>
      <c r="K46">
        <f t="shared" si="5"/>
        <v>0</v>
      </c>
      <c r="L46">
        <f t="shared" si="5"/>
        <v>0</v>
      </c>
      <c r="M46">
        <f t="shared" si="5"/>
        <v>0</v>
      </c>
      <c r="O46">
        <f t="shared" si="4"/>
        <v>0</v>
      </c>
      <c r="P46">
        <f t="shared" si="4"/>
        <v>0</v>
      </c>
      <c r="Q46">
        <f t="shared" si="4"/>
        <v>0</v>
      </c>
      <c r="R46">
        <f t="shared" si="4"/>
        <v>0</v>
      </c>
      <c r="S46">
        <f t="shared" si="1"/>
        <v>69.9</v>
      </c>
      <c r="T46">
        <f t="shared" si="3"/>
        <v>0</v>
      </c>
    </row>
    <row r="47" spans="1:20" s="29" customFormat="1" ht="15" customHeight="1">
      <c r="A47" s="6" t="s">
        <v>111</v>
      </c>
      <c r="B47" s="27" t="s">
        <v>104</v>
      </c>
      <c r="C47" s="28"/>
      <c r="D47" s="27"/>
      <c r="E47" s="27">
        <v>23.68</v>
      </c>
      <c r="F47" s="9" t="s">
        <v>3</v>
      </c>
      <c r="G47" s="9" t="s">
        <v>27</v>
      </c>
      <c r="H47" s="8"/>
      <c r="I47">
        <f t="shared" si="5"/>
        <v>0</v>
      </c>
      <c r="J47">
        <f t="shared" si="5"/>
        <v>23.68</v>
      </c>
      <c r="K47">
        <f t="shared" si="5"/>
        <v>0</v>
      </c>
      <c r="L47">
        <f t="shared" si="5"/>
        <v>0</v>
      </c>
      <c r="M47">
        <f t="shared" si="5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1"/>
        <v>0</v>
      </c>
      <c r="T47">
        <f t="shared" si="3"/>
        <v>0</v>
      </c>
    </row>
    <row r="48" spans="1:20" s="29" customFormat="1" ht="15" customHeight="1">
      <c r="A48" s="6" t="s">
        <v>112</v>
      </c>
      <c r="B48" s="27" t="s">
        <v>113</v>
      </c>
      <c r="C48" s="28"/>
      <c r="D48" s="27"/>
      <c r="E48" s="27">
        <v>34.81</v>
      </c>
      <c r="F48" s="9" t="s">
        <v>3</v>
      </c>
      <c r="G48" s="9" t="s">
        <v>27</v>
      </c>
      <c r="H48" s="8"/>
      <c r="I48">
        <f t="shared" si="5"/>
        <v>0</v>
      </c>
      <c r="J48">
        <f t="shared" si="5"/>
        <v>34.81</v>
      </c>
      <c r="K48">
        <f t="shared" si="5"/>
        <v>0</v>
      </c>
      <c r="L48">
        <f t="shared" si="5"/>
        <v>0</v>
      </c>
      <c r="M48">
        <f t="shared" si="5"/>
        <v>0</v>
      </c>
      <c r="O48">
        <f t="shared" si="4"/>
        <v>0</v>
      </c>
      <c r="P48">
        <f t="shared" si="4"/>
        <v>0</v>
      </c>
      <c r="Q48">
        <f t="shared" si="4"/>
        <v>0</v>
      </c>
      <c r="R48">
        <f t="shared" si="4"/>
        <v>0</v>
      </c>
      <c r="S48">
        <f t="shared" si="1"/>
        <v>0</v>
      </c>
      <c r="T48">
        <f t="shared" si="3"/>
        <v>0</v>
      </c>
    </row>
    <row r="49" spans="1:20" ht="15" customHeight="1">
      <c r="A49" s="6" t="s">
        <v>114</v>
      </c>
      <c r="B49" s="21" t="s">
        <v>115</v>
      </c>
      <c r="C49" s="22"/>
      <c r="D49" s="21"/>
      <c r="E49" s="27">
        <v>16.25</v>
      </c>
      <c r="F49" s="9" t="s">
        <v>3</v>
      </c>
      <c r="G49" s="9" t="s">
        <v>27</v>
      </c>
      <c r="H49" s="8" t="s">
        <v>16</v>
      </c>
      <c r="I49">
        <f t="shared" si="5"/>
        <v>0</v>
      </c>
      <c r="J49">
        <f t="shared" si="5"/>
        <v>0</v>
      </c>
      <c r="K49">
        <f t="shared" si="5"/>
        <v>0</v>
      </c>
      <c r="L49">
        <f t="shared" si="5"/>
        <v>0</v>
      </c>
      <c r="M49">
        <f t="shared" si="5"/>
        <v>0</v>
      </c>
      <c r="O49">
        <f t="shared" si="4"/>
        <v>0</v>
      </c>
      <c r="P49">
        <f t="shared" si="4"/>
        <v>0</v>
      </c>
      <c r="Q49">
        <f t="shared" si="4"/>
        <v>0</v>
      </c>
      <c r="R49">
        <f t="shared" si="4"/>
        <v>0</v>
      </c>
      <c r="S49">
        <f t="shared" si="1"/>
        <v>16.25</v>
      </c>
      <c r="T49">
        <f t="shared" si="3"/>
        <v>0</v>
      </c>
    </row>
    <row r="50" spans="1:20" ht="15" customHeight="1">
      <c r="A50" s="6" t="s">
        <v>116</v>
      </c>
      <c r="B50" s="21" t="s">
        <v>117</v>
      </c>
      <c r="C50" s="22"/>
      <c r="D50" s="21"/>
      <c r="E50" s="21">
        <v>438.19</v>
      </c>
      <c r="F50" s="9" t="s">
        <v>3</v>
      </c>
      <c r="G50" s="9" t="s">
        <v>27</v>
      </c>
      <c r="H50" s="8"/>
      <c r="I50">
        <f t="shared" si="5"/>
        <v>0</v>
      </c>
      <c r="J50">
        <f t="shared" si="5"/>
        <v>438.19</v>
      </c>
      <c r="K50">
        <f t="shared" si="5"/>
        <v>0</v>
      </c>
      <c r="L50">
        <f t="shared" si="5"/>
        <v>0</v>
      </c>
      <c r="M50">
        <f t="shared" si="5"/>
        <v>0</v>
      </c>
      <c r="O50">
        <f t="shared" si="4"/>
        <v>0</v>
      </c>
      <c r="P50">
        <f t="shared" si="4"/>
        <v>0</v>
      </c>
      <c r="Q50">
        <f t="shared" si="4"/>
        <v>0</v>
      </c>
      <c r="R50">
        <f t="shared" si="4"/>
        <v>0</v>
      </c>
      <c r="S50">
        <f t="shared" si="1"/>
        <v>0</v>
      </c>
      <c r="T50">
        <f t="shared" si="3"/>
        <v>0</v>
      </c>
    </row>
    <row r="51" spans="1:20" s="29" customFormat="1" ht="15" customHeight="1">
      <c r="A51" s="6" t="s">
        <v>118</v>
      </c>
      <c r="B51" s="21" t="s">
        <v>119</v>
      </c>
      <c r="C51" s="22"/>
      <c r="D51" s="21"/>
      <c r="E51" s="21">
        <v>224.75</v>
      </c>
      <c r="F51" s="9" t="s">
        <v>3</v>
      </c>
      <c r="G51" s="9" t="s">
        <v>27</v>
      </c>
      <c r="H51" s="8" t="s">
        <v>16</v>
      </c>
      <c r="I51">
        <f t="shared" si="5"/>
        <v>0</v>
      </c>
      <c r="J51">
        <f t="shared" si="5"/>
        <v>0</v>
      </c>
      <c r="K51">
        <f t="shared" si="5"/>
        <v>0</v>
      </c>
      <c r="L51">
        <f t="shared" si="5"/>
        <v>0</v>
      </c>
      <c r="M51">
        <f t="shared" si="5"/>
        <v>0</v>
      </c>
      <c r="O51">
        <f t="shared" si="4"/>
        <v>0</v>
      </c>
      <c r="P51">
        <f t="shared" si="4"/>
        <v>0</v>
      </c>
      <c r="Q51">
        <f t="shared" si="4"/>
        <v>0</v>
      </c>
      <c r="R51">
        <f t="shared" si="4"/>
        <v>0</v>
      </c>
      <c r="S51">
        <f t="shared" si="1"/>
        <v>224.75</v>
      </c>
      <c r="T51">
        <f t="shared" si="3"/>
        <v>0</v>
      </c>
    </row>
    <row r="52" spans="1:20" s="29" customFormat="1" ht="15" customHeight="1">
      <c r="A52" s="6" t="s">
        <v>120</v>
      </c>
      <c r="B52" s="21" t="s">
        <v>121</v>
      </c>
      <c r="C52" s="22"/>
      <c r="D52" s="21"/>
      <c r="E52" s="23">
        <v>67</v>
      </c>
      <c r="F52" s="9"/>
      <c r="G52" s="9" t="s">
        <v>27</v>
      </c>
      <c r="H52" s="8"/>
      <c r="I52">
        <f t="shared" si="5"/>
        <v>0</v>
      </c>
      <c r="J52">
        <f t="shared" si="5"/>
        <v>0</v>
      </c>
      <c r="K52">
        <f t="shared" si="5"/>
        <v>0</v>
      </c>
      <c r="L52">
        <f t="shared" si="5"/>
        <v>0</v>
      </c>
      <c r="M52">
        <f t="shared" si="5"/>
        <v>0</v>
      </c>
      <c r="N52" s="30">
        <f>E52</f>
        <v>67</v>
      </c>
      <c r="O52">
        <f t="shared" si="4"/>
        <v>0</v>
      </c>
      <c r="P52">
        <f t="shared" si="4"/>
        <v>0</v>
      </c>
      <c r="Q52">
        <f t="shared" si="4"/>
        <v>0</v>
      </c>
      <c r="R52">
        <f t="shared" si="4"/>
        <v>0</v>
      </c>
      <c r="S52">
        <f t="shared" si="1"/>
        <v>0</v>
      </c>
      <c r="T52">
        <f t="shared" si="3"/>
        <v>0</v>
      </c>
    </row>
    <row r="53" spans="1:20" ht="15" customHeight="1">
      <c r="A53" s="6" t="s">
        <v>122</v>
      </c>
      <c r="B53" s="21" t="s">
        <v>123</v>
      </c>
      <c r="C53" s="22"/>
      <c r="D53" s="21"/>
      <c r="E53" s="23">
        <v>4.8</v>
      </c>
      <c r="F53" s="9" t="s">
        <v>2</v>
      </c>
      <c r="G53" s="9" t="s">
        <v>41</v>
      </c>
      <c r="H53" s="8"/>
      <c r="I53">
        <v>0</v>
      </c>
      <c r="J53">
        <f t="shared" si="5"/>
        <v>0</v>
      </c>
      <c r="K53">
        <f t="shared" si="5"/>
        <v>0</v>
      </c>
      <c r="L53">
        <f t="shared" si="5"/>
        <v>0</v>
      </c>
      <c r="M53">
        <f t="shared" si="5"/>
        <v>0</v>
      </c>
      <c r="N53">
        <f>E53</f>
        <v>4.8</v>
      </c>
      <c r="O53">
        <f t="shared" si="4"/>
        <v>0</v>
      </c>
      <c r="P53">
        <f t="shared" si="4"/>
        <v>0</v>
      </c>
      <c r="Q53">
        <f t="shared" si="4"/>
        <v>0</v>
      </c>
      <c r="R53">
        <f t="shared" si="4"/>
        <v>0</v>
      </c>
      <c r="S53">
        <f t="shared" si="1"/>
        <v>0</v>
      </c>
      <c r="T53">
        <f t="shared" si="3"/>
        <v>0</v>
      </c>
    </row>
    <row r="54" spans="1:20" ht="15" customHeight="1">
      <c r="A54" s="6" t="s">
        <v>124</v>
      </c>
      <c r="B54" s="21" t="s">
        <v>56</v>
      </c>
      <c r="C54" s="22"/>
      <c r="D54" s="21"/>
      <c r="E54" s="21">
        <v>1.38</v>
      </c>
      <c r="F54" s="9" t="s">
        <v>3</v>
      </c>
      <c r="G54" s="9" t="s">
        <v>27</v>
      </c>
      <c r="H54" s="8"/>
      <c r="I54">
        <f t="shared" si="5"/>
        <v>0</v>
      </c>
      <c r="J54">
        <f t="shared" si="5"/>
        <v>1.38</v>
      </c>
      <c r="K54">
        <f t="shared" si="5"/>
        <v>0</v>
      </c>
      <c r="L54">
        <f t="shared" si="5"/>
        <v>0</v>
      </c>
      <c r="M54">
        <f t="shared" si="5"/>
        <v>0</v>
      </c>
      <c r="O54">
        <f t="shared" si="4"/>
        <v>0</v>
      </c>
      <c r="P54">
        <f t="shared" si="4"/>
        <v>0</v>
      </c>
      <c r="Q54">
        <f t="shared" si="4"/>
        <v>0</v>
      </c>
      <c r="R54">
        <f t="shared" si="4"/>
        <v>0</v>
      </c>
      <c r="S54">
        <f t="shared" si="1"/>
        <v>0</v>
      </c>
      <c r="T54">
        <f t="shared" si="3"/>
        <v>0</v>
      </c>
    </row>
    <row r="55" spans="1:20" ht="15" customHeight="1">
      <c r="A55" s="6" t="s">
        <v>125</v>
      </c>
      <c r="B55" s="27" t="s">
        <v>126</v>
      </c>
      <c r="C55" s="28"/>
      <c r="D55" s="27"/>
      <c r="E55" s="27">
        <v>17.22</v>
      </c>
      <c r="F55" s="9" t="s">
        <v>3</v>
      </c>
      <c r="G55" s="9" t="s">
        <v>27</v>
      </c>
      <c r="H55" s="8"/>
      <c r="I55">
        <f t="shared" si="5"/>
        <v>0</v>
      </c>
      <c r="J55">
        <f t="shared" si="5"/>
        <v>17.22</v>
      </c>
      <c r="K55">
        <f t="shared" si="5"/>
        <v>0</v>
      </c>
      <c r="L55">
        <f t="shared" si="5"/>
        <v>0</v>
      </c>
      <c r="M55">
        <f t="shared" si="5"/>
        <v>0</v>
      </c>
      <c r="O55">
        <f t="shared" si="4"/>
        <v>0</v>
      </c>
      <c r="P55">
        <f t="shared" si="4"/>
        <v>0</v>
      </c>
      <c r="Q55">
        <f t="shared" si="4"/>
        <v>0</v>
      </c>
      <c r="R55">
        <f t="shared" si="4"/>
        <v>0</v>
      </c>
      <c r="S55">
        <f t="shared" si="1"/>
        <v>0</v>
      </c>
      <c r="T55">
        <f t="shared" si="3"/>
        <v>0</v>
      </c>
    </row>
    <row r="56" spans="1:20" ht="15" customHeight="1">
      <c r="A56" s="6" t="s">
        <v>127</v>
      </c>
      <c r="B56" s="27" t="s">
        <v>128</v>
      </c>
      <c r="C56" s="28"/>
      <c r="D56" s="27"/>
      <c r="E56" s="27">
        <v>8.92</v>
      </c>
      <c r="F56" s="9" t="s">
        <v>3</v>
      </c>
      <c r="G56" s="9" t="s">
        <v>27</v>
      </c>
      <c r="H56" s="8" t="s">
        <v>16</v>
      </c>
      <c r="I56">
        <f t="shared" si="5"/>
        <v>0</v>
      </c>
      <c r="J56">
        <f t="shared" si="5"/>
        <v>0</v>
      </c>
      <c r="K56">
        <f t="shared" si="5"/>
        <v>0</v>
      </c>
      <c r="L56">
        <f t="shared" si="5"/>
        <v>0</v>
      </c>
      <c r="M56">
        <f t="shared" si="5"/>
        <v>0</v>
      </c>
      <c r="O56">
        <f t="shared" si="4"/>
        <v>0</v>
      </c>
      <c r="P56">
        <f t="shared" si="4"/>
        <v>0</v>
      </c>
      <c r="Q56">
        <f t="shared" si="4"/>
        <v>0</v>
      </c>
      <c r="R56">
        <f t="shared" si="4"/>
        <v>0</v>
      </c>
      <c r="S56">
        <f t="shared" si="1"/>
        <v>8.92</v>
      </c>
      <c r="T56">
        <f t="shared" si="3"/>
        <v>0</v>
      </c>
    </row>
    <row r="57" spans="1:20" ht="15" customHeight="1">
      <c r="A57" s="6" t="s">
        <v>129</v>
      </c>
      <c r="B57" s="27" t="s">
        <v>72</v>
      </c>
      <c r="C57" s="28"/>
      <c r="D57" s="27"/>
      <c r="E57" s="27">
        <v>102.34</v>
      </c>
      <c r="F57" s="9" t="s">
        <v>3</v>
      </c>
      <c r="G57" s="9" t="s">
        <v>27</v>
      </c>
      <c r="H57" s="8"/>
      <c r="I57">
        <f t="shared" si="5"/>
        <v>0</v>
      </c>
      <c r="J57">
        <f t="shared" si="5"/>
        <v>102.34</v>
      </c>
      <c r="K57">
        <f t="shared" si="5"/>
        <v>0</v>
      </c>
      <c r="L57">
        <f t="shared" si="5"/>
        <v>0</v>
      </c>
      <c r="M57">
        <f t="shared" si="5"/>
        <v>0</v>
      </c>
      <c r="O57">
        <f t="shared" si="4"/>
        <v>0</v>
      </c>
      <c r="P57">
        <f t="shared" si="4"/>
        <v>0</v>
      </c>
      <c r="Q57">
        <f t="shared" si="4"/>
        <v>0</v>
      </c>
      <c r="R57">
        <f t="shared" si="4"/>
        <v>0</v>
      </c>
      <c r="S57">
        <f t="shared" si="1"/>
        <v>0</v>
      </c>
      <c r="T57">
        <f t="shared" si="3"/>
        <v>0</v>
      </c>
    </row>
    <row r="58" spans="1:20" ht="15" customHeight="1">
      <c r="A58" s="6" t="s">
        <v>130</v>
      </c>
      <c r="B58" s="27" t="s">
        <v>72</v>
      </c>
      <c r="C58" s="28"/>
      <c r="D58" s="27"/>
      <c r="E58" s="27">
        <v>72.09</v>
      </c>
      <c r="F58" s="9" t="s">
        <v>3</v>
      </c>
      <c r="G58" s="9" t="s">
        <v>27</v>
      </c>
      <c r="H58" s="8"/>
      <c r="I58">
        <f t="shared" si="5"/>
        <v>0</v>
      </c>
      <c r="J58">
        <f t="shared" si="5"/>
        <v>72.09</v>
      </c>
      <c r="K58">
        <f t="shared" si="5"/>
        <v>0</v>
      </c>
      <c r="L58">
        <f t="shared" si="5"/>
        <v>0</v>
      </c>
      <c r="M58">
        <f t="shared" si="5"/>
        <v>0</v>
      </c>
      <c r="O58">
        <f t="shared" si="4"/>
        <v>0</v>
      </c>
      <c r="P58">
        <f t="shared" si="4"/>
        <v>0</v>
      </c>
      <c r="Q58">
        <f t="shared" si="4"/>
        <v>0</v>
      </c>
      <c r="R58">
        <f t="shared" si="4"/>
        <v>0</v>
      </c>
      <c r="S58">
        <f t="shared" si="1"/>
        <v>0</v>
      </c>
      <c r="T58">
        <f t="shared" si="3"/>
        <v>0</v>
      </c>
    </row>
    <row r="59" spans="1:20" s="29" customFormat="1" ht="15" customHeight="1">
      <c r="A59" s="6" t="s">
        <v>131</v>
      </c>
      <c r="B59" s="28" t="s">
        <v>72</v>
      </c>
      <c r="C59" s="28"/>
      <c r="D59" s="28"/>
      <c r="E59" s="31">
        <v>15.03</v>
      </c>
      <c r="F59" s="9" t="s">
        <v>3</v>
      </c>
      <c r="G59" s="9" t="s">
        <v>27</v>
      </c>
      <c r="H59" s="8"/>
      <c r="I59">
        <f t="shared" si="5"/>
        <v>0</v>
      </c>
      <c r="J59">
        <f t="shared" si="5"/>
        <v>15.03</v>
      </c>
      <c r="K59">
        <f t="shared" si="5"/>
        <v>0</v>
      </c>
      <c r="L59">
        <f t="shared" si="5"/>
        <v>0</v>
      </c>
      <c r="M59">
        <f t="shared" si="5"/>
        <v>0</v>
      </c>
      <c r="O59">
        <f t="shared" si="4"/>
        <v>0</v>
      </c>
      <c r="P59">
        <f t="shared" si="4"/>
        <v>0</v>
      </c>
      <c r="Q59">
        <f t="shared" si="4"/>
        <v>0</v>
      </c>
      <c r="R59">
        <f t="shared" si="4"/>
        <v>0</v>
      </c>
      <c r="S59">
        <f t="shared" si="1"/>
        <v>0</v>
      </c>
      <c r="T59">
        <f t="shared" si="3"/>
        <v>0</v>
      </c>
    </row>
    <row r="60" spans="1:20" ht="15" customHeight="1">
      <c r="A60" s="6" t="s">
        <v>132</v>
      </c>
      <c r="B60" s="27" t="s">
        <v>133</v>
      </c>
      <c r="C60" s="28"/>
      <c r="D60" s="27"/>
      <c r="E60" s="27">
        <v>5.65</v>
      </c>
      <c r="F60" s="9" t="s">
        <v>5</v>
      </c>
      <c r="G60" s="9" t="s">
        <v>27</v>
      </c>
      <c r="H60" s="8"/>
      <c r="I60">
        <f t="shared" si="5"/>
        <v>0</v>
      </c>
      <c r="J60">
        <f t="shared" si="5"/>
        <v>0</v>
      </c>
      <c r="K60">
        <f t="shared" si="5"/>
        <v>0</v>
      </c>
      <c r="L60">
        <f t="shared" si="5"/>
        <v>5.65</v>
      </c>
      <c r="M60">
        <f t="shared" si="5"/>
        <v>0</v>
      </c>
      <c r="O60">
        <f t="shared" si="4"/>
        <v>0</v>
      </c>
      <c r="P60">
        <f t="shared" si="4"/>
        <v>0</v>
      </c>
      <c r="Q60">
        <f t="shared" si="4"/>
        <v>0</v>
      </c>
      <c r="R60">
        <f t="shared" si="4"/>
        <v>0</v>
      </c>
      <c r="S60">
        <f t="shared" si="1"/>
        <v>0</v>
      </c>
      <c r="T60">
        <f t="shared" si="3"/>
        <v>0</v>
      </c>
    </row>
    <row r="61" spans="1:20" ht="15" customHeight="1">
      <c r="A61" s="6" t="s">
        <v>134</v>
      </c>
      <c r="B61" s="27" t="s">
        <v>135</v>
      </c>
      <c r="C61" s="28" t="s">
        <v>136</v>
      </c>
      <c r="D61" s="27"/>
      <c r="E61" s="27">
        <v>21.45</v>
      </c>
      <c r="F61" s="9" t="s">
        <v>3</v>
      </c>
      <c r="G61" s="9" t="s">
        <v>27</v>
      </c>
      <c r="H61" s="8" t="s">
        <v>1117</v>
      </c>
      <c r="I61">
        <f t="shared" si="5"/>
        <v>0</v>
      </c>
      <c r="J61">
        <f t="shared" si="5"/>
        <v>0</v>
      </c>
      <c r="K61">
        <f t="shared" si="5"/>
        <v>0</v>
      </c>
      <c r="L61">
        <f t="shared" si="5"/>
        <v>0</v>
      </c>
      <c r="M61">
        <f t="shared" si="5"/>
        <v>0</v>
      </c>
      <c r="O61">
        <f t="shared" si="4"/>
        <v>0</v>
      </c>
      <c r="P61">
        <f t="shared" si="4"/>
        <v>0</v>
      </c>
      <c r="Q61">
        <f t="shared" si="4"/>
        <v>0</v>
      </c>
      <c r="R61">
        <f t="shared" si="4"/>
        <v>0</v>
      </c>
      <c r="S61">
        <f t="shared" si="1"/>
        <v>21.45</v>
      </c>
      <c r="T61">
        <f t="shared" si="3"/>
        <v>0</v>
      </c>
    </row>
    <row r="62" spans="1:20" ht="15" customHeight="1">
      <c r="A62" s="6" t="s">
        <v>137</v>
      </c>
      <c r="B62" s="27" t="s">
        <v>138</v>
      </c>
      <c r="C62" s="28" t="s">
        <v>139</v>
      </c>
      <c r="D62" s="27"/>
      <c r="E62" s="27">
        <v>5.75</v>
      </c>
      <c r="F62" s="9" t="s">
        <v>5</v>
      </c>
      <c r="G62" s="9" t="s">
        <v>27</v>
      </c>
      <c r="H62" s="8" t="s">
        <v>1117</v>
      </c>
      <c r="I62">
        <f t="shared" si="5"/>
        <v>0</v>
      </c>
      <c r="J62">
        <f t="shared" si="5"/>
        <v>0</v>
      </c>
      <c r="K62">
        <f t="shared" si="5"/>
        <v>0</v>
      </c>
      <c r="L62">
        <f t="shared" si="5"/>
        <v>0</v>
      </c>
      <c r="M62">
        <f t="shared" si="5"/>
        <v>0</v>
      </c>
      <c r="O62">
        <f t="shared" si="4"/>
        <v>0</v>
      </c>
      <c r="P62">
        <f t="shared" si="4"/>
        <v>0</v>
      </c>
      <c r="Q62">
        <f t="shared" si="4"/>
        <v>0</v>
      </c>
      <c r="R62">
        <f t="shared" si="4"/>
        <v>0</v>
      </c>
      <c r="S62">
        <f t="shared" si="1"/>
        <v>5.75</v>
      </c>
      <c r="T62">
        <f t="shared" si="3"/>
        <v>0</v>
      </c>
    </row>
    <row r="63" spans="1:20" ht="15" customHeight="1">
      <c r="A63" s="6" t="s">
        <v>140</v>
      </c>
      <c r="B63" s="27" t="s">
        <v>141</v>
      </c>
      <c r="C63" s="28" t="s">
        <v>142</v>
      </c>
      <c r="D63" s="27"/>
      <c r="E63" s="27">
        <v>23.26</v>
      </c>
      <c r="F63" s="9" t="s">
        <v>3</v>
      </c>
      <c r="G63" s="9" t="s">
        <v>27</v>
      </c>
      <c r="H63" s="8" t="s">
        <v>1117</v>
      </c>
      <c r="I63">
        <f t="shared" si="5"/>
        <v>0</v>
      </c>
      <c r="J63">
        <f t="shared" si="5"/>
        <v>0</v>
      </c>
      <c r="K63">
        <f t="shared" si="5"/>
        <v>0</v>
      </c>
      <c r="L63">
        <f t="shared" si="5"/>
        <v>0</v>
      </c>
      <c r="M63">
        <f t="shared" si="5"/>
        <v>0</v>
      </c>
      <c r="O63">
        <f t="shared" si="4"/>
        <v>0</v>
      </c>
      <c r="P63">
        <f t="shared" si="4"/>
        <v>0</v>
      </c>
      <c r="Q63">
        <f t="shared" si="4"/>
        <v>0</v>
      </c>
      <c r="R63">
        <f t="shared" si="4"/>
        <v>0</v>
      </c>
      <c r="S63">
        <f t="shared" si="1"/>
        <v>23.26</v>
      </c>
      <c r="T63">
        <f t="shared" si="3"/>
        <v>0</v>
      </c>
    </row>
    <row r="64" spans="1:20" ht="15" customHeight="1">
      <c r="A64" s="6" t="s">
        <v>143</v>
      </c>
      <c r="B64" s="27" t="s">
        <v>144</v>
      </c>
      <c r="C64" s="28" t="s">
        <v>139</v>
      </c>
      <c r="D64" s="27"/>
      <c r="E64" s="27">
        <v>5.51</v>
      </c>
      <c r="F64" s="9" t="s">
        <v>5</v>
      </c>
      <c r="G64" s="9" t="s">
        <v>27</v>
      </c>
      <c r="H64" s="8" t="s">
        <v>1117</v>
      </c>
      <c r="I64">
        <f t="shared" si="5"/>
        <v>0</v>
      </c>
      <c r="J64">
        <f t="shared" si="5"/>
        <v>0</v>
      </c>
      <c r="K64">
        <f t="shared" si="5"/>
        <v>0</v>
      </c>
      <c r="L64">
        <f t="shared" si="5"/>
        <v>0</v>
      </c>
      <c r="M64">
        <f t="shared" si="5"/>
        <v>0</v>
      </c>
      <c r="O64">
        <f t="shared" si="4"/>
        <v>0</v>
      </c>
      <c r="P64">
        <f t="shared" si="4"/>
        <v>0</v>
      </c>
      <c r="Q64">
        <f t="shared" si="4"/>
        <v>0</v>
      </c>
      <c r="R64">
        <f t="shared" si="4"/>
        <v>0</v>
      </c>
      <c r="S64">
        <f t="shared" si="1"/>
        <v>5.51</v>
      </c>
      <c r="T64">
        <f t="shared" si="3"/>
        <v>0</v>
      </c>
    </row>
    <row r="65" spans="1:20" ht="15" customHeight="1">
      <c r="A65" s="6" t="s">
        <v>145</v>
      </c>
      <c r="B65" s="27" t="s">
        <v>146</v>
      </c>
      <c r="C65" s="28" t="s">
        <v>147</v>
      </c>
      <c r="D65" s="27"/>
      <c r="E65" s="27">
        <v>23.44</v>
      </c>
      <c r="F65" s="9" t="s">
        <v>3</v>
      </c>
      <c r="G65" s="9" t="s">
        <v>27</v>
      </c>
      <c r="H65" s="8" t="s">
        <v>1117</v>
      </c>
      <c r="I65">
        <f t="shared" si="5"/>
        <v>0</v>
      </c>
      <c r="J65">
        <f t="shared" si="5"/>
        <v>0</v>
      </c>
      <c r="K65">
        <f t="shared" si="5"/>
        <v>0</v>
      </c>
      <c r="L65">
        <f t="shared" si="5"/>
        <v>0</v>
      </c>
      <c r="M65">
        <f t="shared" si="5"/>
        <v>0</v>
      </c>
      <c r="O65">
        <f t="shared" si="4"/>
        <v>0</v>
      </c>
      <c r="P65">
        <f t="shared" si="4"/>
        <v>0</v>
      </c>
      <c r="Q65">
        <f t="shared" si="4"/>
        <v>0</v>
      </c>
      <c r="R65">
        <f t="shared" si="4"/>
        <v>0</v>
      </c>
      <c r="S65">
        <f t="shared" si="1"/>
        <v>23.44</v>
      </c>
      <c r="T65">
        <f t="shared" si="3"/>
        <v>0</v>
      </c>
    </row>
    <row r="66" spans="1:20" ht="15" customHeight="1">
      <c r="A66" s="6" t="s">
        <v>148</v>
      </c>
      <c r="B66" s="27" t="s">
        <v>149</v>
      </c>
      <c r="C66" s="28" t="s">
        <v>139</v>
      </c>
      <c r="D66" s="27"/>
      <c r="E66" s="27">
        <v>5.75</v>
      </c>
      <c r="F66" s="9" t="s">
        <v>5</v>
      </c>
      <c r="G66" s="9" t="s">
        <v>27</v>
      </c>
      <c r="H66" s="8" t="s">
        <v>1117</v>
      </c>
      <c r="I66">
        <f t="shared" si="5"/>
        <v>0</v>
      </c>
      <c r="J66">
        <f t="shared" si="5"/>
        <v>0</v>
      </c>
      <c r="K66">
        <f t="shared" si="5"/>
        <v>0</v>
      </c>
      <c r="L66">
        <f t="shared" si="5"/>
        <v>0</v>
      </c>
      <c r="M66">
        <f t="shared" si="5"/>
        <v>0</v>
      </c>
      <c r="O66">
        <f t="shared" si="4"/>
        <v>0</v>
      </c>
      <c r="P66">
        <f t="shared" si="4"/>
        <v>0</v>
      </c>
      <c r="Q66">
        <f t="shared" si="4"/>
        <v>0</v>
      </c>
      <c r="R66">
        <f t="shared" si="4"/>
        <v>0</v>
      </c>
      <c r="S66">
        <f t="shared" si="1"/>
        <v>5.75</v>
      </c>
      <c r="T66">
        <f t="shared" si="3"/>
        <v>0</v>
      </c>
    </row>
    <row r="67" spans="1:20" ht="15" customHeight="1">
      <c r="A67" s="6" t="s">
        <v>150</v>
      </c>
      <c r="B67" s="27" t="s">
        <v>151</v>
      </c>
      <c r="C67" s="28" t="s">
        <v>152</v>
      </c>
      <c r="D67" s="27"/>
      <c r="E67" s="27">
        <v>25.71</v>
      </c>
      <c r="F67" s="9" t="s">
        <v>3</v>
      </c>
      <c r="G67" s="9" t="s">
        <v>27</v>
      </c>
      <c r="H67" s="8" t="s">
        <v>1117</v>
      </c>
      <c r="I67">
        <f t="shared" si="5"/>
        <v>0</v>
      </c>
      <c r="J67">
        <f t="shared" si="5"/>
        <v>0</v>
      </c>
      <c r="K67">
        <f t="shared" si="5"/>
        <v>0</v>
      </c>
      <c r="L67">
        <f t="shared" si="5"/>
        <v>0</v>
      </c>
      <c r="M67">
        <f t="shared" si="5"/>
        <v>0</v>
      </c>
      <c r="O67">
        <f t="shared" si="4"/>
        <v>0</v>
      </c>
      <c r="P67">
        <f t="shared" si="4"/>
        <v>0</v>
      </c>
      <c r="Q67">
        <f t="shared" si="4"/>
        <v>0</v>
      </c>
      <c r="R67">
        <f t="shared" si="4"/>
        <v>0</v>
      </c>
      <c r="S67">
        <f t="shared" si="1"/>
        <v>25.71</v>
      </c>
      <c r="T67">
        <f t="shared" si="3"/>
        <v>0</v>
      </c>
    </row>
    <row r="68" spans="1:20" ht="15" customHeight="1">
      <c r="A68" s="6" t="s">
        <v>153</v>
      </c>
      <c r="B68" s="27" t="s">
        <v>154</v>
      </c>
      <c r="C68" s="28" t="s">
        <v>139</v>
      </c>
      <c r="D68" s="27"/>
      <c r="E68" s="27">
        <v>5.51</v>
      </c>
      <c r="F68" s="9" t="s">
        <v>5</v>
      </c>
      <c r="G68" s="9" t="s">
        <v>27</v>
      </c>
      <c r="H68" s="8" t="s">
        <v>1117</v>
      </c>
      <c r="I68">
        <f t="shared" si="5"/>
        <v>0</v>
      </c>
      <c r="J68">
        <f t="shared" si="5"/>
        <v>0</v>
      </c>
      <c r="K68">
        <f t="shared" si="5"/>
        <v>0</v>
      </c>
      <c r="L68">
        <f t="shared" si="5"/>
        <v>0</v>
      </c>
      <c r="M68">
        <f t="shared" si="5"/>
        <v>0</v>
      </c>
      <c r="O68">
        <f t="shared" si="4"/>
        <v>0</v>
      </c>
      <c r="P68">
        <f t="shared" si="4"/>
        <v>0</v>
      </c>
      <c r="Q68">
        <f t="shared" si="4"/>
        <v>0</v>
      </c>
      <c r="R68">
        <f t="shared" si="4"/>
        <v>0</v>
      </c>
      <c r="S68">
        <f t="shared" si="1"/>
        <v>5.51</v>
      </c>
      <c r="T68">
        <f t="shared" si="3"/>
        <v>0</v>
      </c>
    </row>
    <row r="69" spans="1:20" ht="15" customHeight="1">
      <c r="A69" s="6" t="s">
        <v>155</v>
      </c>
      <c r="B69" s="27" t="s">
        <v>156</v>
      </c>
      <c r="C69" s="28" t="s">
        <v>157</v>
      </c>
      <c r="D69" s="27"/>
      <c r="E69" s="27">
        <v>25.79</v>
      </c>
      <c r="F69" s="9" t="s">
        <v>3</v>
      </c>
      <c r="G69" s="9" t="s">
        <v>27</v>
      </c>
      <c r="H69" s="8" t="s">
        <v>1117</v>
      </c>
      <c r="I69">
        <f t="shared" si="5"/>
        <v>0</v>
      </c>
      <c r="J69">
        <f t="shared" si="5"/>
        <v>0</v>
      </c>
      <c r="K69">
        <f t="shared" si="5"/>
        <v>0</v>
      </c>
      <c r="L69">
        <f t="shared" si="5"/>
        <v>0</v>
      </c>
      <c r="M69">
        <f t="shared" si="5"/>
        <v>0</v>
      </c>
      <c r="O69">
        <f t="shared" si="4"/>
        <v>0</v>
      </c>
      <c r="P69">
        <f t="shared" si="4"/>
        <v>0</v>
      </c>
      <c r="Q69">
        <f t="shared" si="4"/>
        <v>0</v>
      </c>
      <c r="R69">
        <f t="shared" si="4"/>
        <v>0</v>
      </c>
      <c r="S69">
        <f aca="true" t="shared" si="6" ref="S69:S90">IF($H69="tak",$E69,0)</f>
        <v>25.79</v>
      </c>
      <c r="T69">
        <f t="shared" si="3"/>
        <v>0</v>
      </c>
    </row>
    <row r="70" spans="1:20" ht="15" customHeight="1">
      <c r="A70" s="6" t="s">
        <v>158</v>
      </c>
      <c r="B70" s="27" t="s">
        <v>159</v>
      </c>
      <c r="C70" s="28" t="s">
        <v>139</v>
      </c>
      <c r="D70" s="27"/>
      <c r="E70" s="27">
        <v>5.83</v>
      </c>
      <c r="F70" s="9" t="s">
        <v>5</v>
      </c>
      <c r="G70" s="9" t="s">
        <v>27</v>
      </c>
      <c r="H70" s="8" t="s">
        <v>1117</v>
      </c>
      <c r="I70">
        <f aca="true" t="shared" si="7" ref="I70:M97">IF($H70="tak",0,IF($F70=I$2,$E70,0))</f>
        <v>0</v>
      </c>
      <c r="J70">
        <f t="shared" si="7"/>
        <v>0</v>
      </c>
      <c r="K70">
        <f t="shared" si="7"/>
        <v>0</v>
      </c>
      <c r="L70">
        <f t="shared" si="7"/>
        <v>0</v>
      </c>
      <c r="M70">
        <f t="shared" si="7"/>
        <v>0</v>
      </c>
      <c r="O70">
        <f t="shared" si="4"/>
        <v>0</v>
      </c>
      <c r="P70">
        <f t="shared" si="4"/>
        <v>0</v>
      </c>
      <c r="Q70">
        <f t="shared" si="4"/>
        <v>0</v>
      </c>
      <c r="R70">
        <f t="shared" si="4"/>
        <v>0</v>
      </c>
      <c r="S70">
        <f t="shared" si="6"/>
        <v>5.83</v>
      </c>
      <c r="T70">
        <f aca="true" t="shared" si="8" ref="T70:T97">IF($H70="tak",0,IF(B70=T$2,$E70,0))</f>
        <v>0</v>
      </c>
    </row>
    <row r="71" spans="1:20" ht="15" customHeight="1">
      <c r="A71" s="6" t="s">
        <v>160</v>
      </c>
      <c r="B71" s="27" t="s">
        <v>161</v>
      </c>
      <c r="C71" s="28" t="s">
        <v>162</v>
      </c>
      <c r="D71" s="27"/>
      <c r="E71" s="27">
        <v>29.19</v>
      </c>
      <c r="F71" s="9" t="s">
        <v>3</v>
      </c>
      <c r="G71" s="9" t="s">
        <v>27</v>
      </c>
      <c r="H71" s="8" t="s">
        <v>1117</v>
      </c>
      <c r="I71">
        <f t="shared" si="7"/>
        <v>0</v>
      </c>
      <c r="J71">
        <f t="shared" si="7"/>
        <v>0</v>
      </c>
      <c r="K71">
        <f t="shared" si="7"/>
        <v>0</v>
      </c>
      <c r="L71">
        <f t="shared" si="7"/>
        <v>0</v>
      </c>
      <c r="M71">
        <f t="shared" si="7"/>
        <v>0</v>
      </c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6"/>
        <v>29.19</v>
      </c>
      <c r="T71">
        <f t="shared" si="8"/>
        <v>0</v>
      </c>
    </row>
    <row r="72" spans="1:20" ht="15" customHeight="1">
      <c r="A72" s="6" t="s">
        <v>163</v>
      </c>
      <c r="B72" s="27" t="s">
        <v>164</v>
      </c>
      <c r="C72" s="28" t="s">
        <v>139</v>
      </c>
      <c r="D72" s="27"/>
      <c r="E72" s="27">
        <v>5.55</v>
      </c>
      <c r="F72" s="9" t="s">
        <v>5</v>
      </c>
      <c r="G72" s="9" t="s">
        <v>27</v>
      </c>
      <c r="H72" s="8" t="s">
        <v>1117</v>
      </c>
      <c r="I72">
        <f t="shared" si="7"/>
        <v>0</v>
      </c>
      <c r="J72">
        <f t="shared" si="7"/>
        <v>0</v>
      </c>
      <c r="K72">
        <f t="shared" si="7"/>
        <v>0</v>
      </c>
      <c r="L72">
        <f t="shared" si="7"/>
        <v>0</v>
      </c>
      <c r="M72">
        <f t="shared" si="7"/>
        <v>0</v>
      </c>
      <c r="O72">
        <f aca="true" t="shared" si="9" ref="O72:R97">IF($H72="tak",0,IF($F72=O$2,$E72,0))</f>
        <v>0</v>
      </c>
      <c r="P72">
        <f t="shared" si="9"/>
        <v>0</v>
      </c>
      <c r="Q72">
        <f t="shared" si="9"/>
        <v>0</v>
      </c>
      <c r="R72">
        <f t="shared" si="9"/>
        <v>0</v>
      </c>
      <c r="S72">
        <f t="shared" si="6"/>
        <v>5.55</v>
      </c>
      <c r="T72">
        <f t="shared" si="8"/>
        <v>0</v>
      </c>
    </row>
    <row r="73" spans="1:20" ht="15" customHeight="1">
      <c r="A73" s="6" t="s">
        <v>165</v>
      </c>
      <c r="B73" s="27" t="s">
        <v>166</v>
      </c>
      <c r="C73" s="28" t="s">
        <v>167</v>
      </c>
      <c r="D73" s="27"/>
      <c r="E73" s="27">
        <v>28.59</v>
      </c>
      <c r="F73" s="9" t="s">
        <v>3</v>
      </c>
      <c r="G73" s="9" t="s">
        <v>27</v>
      </c>
      <c r="H73" s="8" t="s">
        <v>1117</v>
      </c>
      <c r="I73">
        <f t="shared" si="7"/>
        <v>0</v>
      </c>
      <c r="J73">
        <f t="shared" si="7"/>
        <v>0</v>
      </c>
      <c r="K73">
        <f t="shared" si="7"/>
        <v>0</v>
      </c>
      <c r="L73">
        <f t="shared" si="7"/>
        <v>0</v>
      </c>
      <c r="M73">
        <f t="shared" si="7"/>
        <v>0</v>
      </c>
      <c r="O73">
        <f t="shared" si="9"/>
        <v>0</v>
      </c>
      <c r="P73">
        <f t="shared" si="9"/>
        <v>0</v>
      </c>
      <c r="Q73">
        <f t="shared" si="9"/>
        <v>0</v>
      </c>
      <c r="R73">
        <f t="shared" si="9"/>
        <v>0</v>
      </c>
      <c r="S73">
        <f t="shared" si="6"/>
        <v>28.59</v>
      </c>
      <c r="T73">
        <f t="shared" si="8"/>
        <v>0</v>
      </c>
    </row>
    <row r="74" spans="1:20" s="29" customFormat="1" ht="15" customHeight="1">
      <c r="A74" s="6" t="s">
        <v>168</v>
      </c>
      <c r="B74" s="27" t="s">
        <v>169</v>
      </c>
      <c r="C74" s="28" t="s">
        <v>170</v>
      </c>
      <c r="D74" s="27"/>
      <c r="E74" s="27">
        <v>2.73</v>
      </c>
      <c r="F74" s="9" t="s">
        <v>3</v>
      </c>
      <c r="G74" s="9" t="s">
        <v>27</v>
      </c>
      <c r="H74" s="8" t="s">
        <v>1117</v>
      </c>
      <c r="I74">
        <f t="shared" si="7"/>
        <v>0</v>
      </c>
      <c r="J74">
        <f t="shared" si="7"/>
        <v>0</v>
      </c>
      <c r="K74">
        <f t="shared" si="7"/>
        <v>0</v>
      </c>
      <c r="L74">
        <f t="shared" si="7"/>
        <v>0</v>
      </c>
      <c r="M74">
        <f t="shared" si="7"/>
        <v>0</v>
      </c>
      <c r="O74">
        <f t="shared" si="9"/>
        <v>0</v>
      </c>
      <c r="P74">
        <f t="shared" si="9"/>
        <v>0</v>
      </c>
      <c r="Q74">
        <f t="shared" si="9"/>
        <v>0</v>
      </c>
      <c r="R74">
        <f t="shared" si="9"/>
        <v>0</v>
      </c>
      <c r="S74">
        <f t="shared" si="6"/>
        <v>2.73</v>
      </c>
      <c r="T74">
        <f t="shared" si="8"/>
        <v>0</v>
      </c>
    </row>
    <row r="75" spans="1:20" s="29" customFormat="1" ht="15" customHeight="1">
      <c r="A75" s="6" t="s">
        <v>171</v>
      </c>
      <c r="B75" s="27" t="s">
        <v>169</v>
      </c>
      <c r="C75" s="28" t="s">
        <v>170</v>
      </c>
      <c r="D75" s="27"/>
      <c r="E75" s="27">
        <v>2.79</v>
      </c>
      <c r="F75" s="9" t="s">
        <v>3</v>
      </c>
      <c r="G75" s="9" t="s">
        <v>27</v>
      </c>
      <c r="H75" s="8" t="s">
        <v>1117</v>
      </c>
      <c r="I75">
        <f t="shared" si="7"/>
        <v>0</v>
      </c>
      <c r="J75">
        <f t="shared" si="7"/>
        <v>0</v>
      </c>
      <c r="K75">
        <f t="shared" si="7"/>
        <v>0</v>
      </c>
      <c r="L75">
        <f t="shared" si="7"/>
        <v>0</v>
      </c>
      <c r="M75">
        <f t="shared" si="7"/>
        <v>0</v>
      </c>
      <c r="O75">
        <f t="shared" si="9"/>
        <v>0</v>
      </c>
      <c r="P75">
        <f t="shared" si="9"/>
        <v>0</v>
      </c>
      <c r="Q75">
        <f t="shared" si="9"/>
        <v>0</v>
      </c>
      <c r="R75">
        <f t="shared" si="9"/>
        <v>0</v>
      </c>
      <c r="S75">
        <f t="shared" si="6"/>
        <v>2.79</v>
      </c>
      <c r="T75">
        <f t="shared" si="8"/>
        <v>0</v>
      </c>
    </row>
    <row r="76" spans="1:20" ht="15" customHeight="1">
      <c r="A76" s="6" t="s">
        <v>172</v>
      </c>
      <c r="B76" s="2" t="s">
        <v>173</v>
      </c>
      <c r="C76" s="3" t="s">
        <v>173</v>
      </c>
      <c r="E76" s="2">
        <v>20.06</v>
      </c>
      <c r="F76" s="9" t="s">
        <v>3</v>
      </c>
      <c r="G76" s="9" t="s">
        <v>27</v>
      </c>
      <c r="H76" s="8" t="s">
        <v>1117</v>
      </c>
      <c r="I76">
        <f t="shared" si="7"/>
        <v>0</v>
      </c>
      <c r="J76">
        <f t="shared" si="7"/>
        <v>0</v>
      </c>
      <c r="K76">
        <f t="shared" si="7"/>
        <v>0</v>
      </c>
      <c r="L76">
        <f t="shared" si="7"/>
        <v>0</v>
      </c>
      <c r="M76">
        <f t="shared" si="7"/>
        <v>0</v>
      </c>
      <c r="O76">
        <f t="shared" si="9"/>
        <v>0</v>
      </c>
      <c r="P76">
        <f t="shared" si="9"/>
        <v>0</v>
      </c>
      <c r="Q76">
        <f t="shared" si="9"/>
        <v>0</v>
      </c>
      <c r="R76">
        <f t="shared" si="9"/>
        <v>0</v>
      </c>
      <c r="S76">
        <f t="shared" si="6"/>
        <v>20.06</v>
      </c>
      <c r="T76">
        <f t="shared" si="8"/>
        <v>0</v>
      </c>
    </row>
    <row r="77" spans="1:20" ht="15" customHeight="1">
      <c r="A77" s="6" t="s">
        <v>174</v>
      </c>
      <c r="B77" s="28" t="s">
        <v>175</v>
      </c>
      <c r="C77" s="28" t="s">
        <v>170</v>
      </c>
      <c r="D77" s="28"/>
      <c r="E77" s="27">
        <v>5.16</v>
      </c>
      <c r="F77" s="9" t="s">
        <v>5</v>
      </c>
      <c r="G77" s="9" t="s">
        <v>27</v>
      </c>
      <c r="H77" s="8" t="s">
        <v>1117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O77">
        <f t="shared" si="9"/>
        <v>0</v>
      </c>
      <c r="P77">
        <f t="shared" si="9"/>
        <v>0</v>
      </c>
      <c r="Q77">
        <f t="shared" si="9"/>
        <v>0</v>
      </c>
      <c r="R77">
        <f t="shared" si="9"/>
        <v>0</v>
      </c>
      <c r="S77">
        <f t="shared" si="6"/>
        <v>5.16</v>
      </c>
      <c r="T77">
        <f t="shared" si="8"/>
        <v>0</v>
      </c>
    </row>
    <row r="78" spans="1:20" ht="15" customHeight="1">
      <c r="A78" s="6" t="s">
        <v>176</v>
      </c>
      <c r="B78" s="27" t="s">
        <v>177</v>
      </c>
      <c r="C78" s="28" t="s">
        <v>178</v>
      </c>
      <c r="D78" s="27"/>
      <c r="E78" s="21">
        <v>73.36</v>
      </c>
      <c r="F78" s="9" t="s">
        <v>3</v>
      </c>
      <c r="G78" s="9" t="s">
        <v>27</v>
      </c>
      <c r="H78" s="8" t="s">
        <v>16</v>
      </c>
      <c r="I78">
        <f t="shared" si="7"/>
        <v>0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O78">
        <f t="shared" si="9"/>
        <v>0</v>
      </c>
      <c r="P78">
        <f t="shared" si="9"/>
        <v>0</v>
      </c>
      <c r="Q78">
        <f t="shared" si="9"/>
        <v>0</v>
      </c>
      <c r="R78">
        <f t="shared" si="9"/>
        <v>0</v>
      </c>
      <c r="S78">
        <f t="shared" si="6"/>
        <v>73.36</v>
      </c>
      <c r="T78">
        <f t="shared" si="8"/>
        <v>0</v>
      </c>
    </row>
    <row r="79" spans="1:20" ht="15" customHeight="1">
      <c r="A79" s="6" t="s">
        <v>179</v>
      </c>
      <c r="B79" s="21" t="s">
        <v>180</v>
      </c>
      <c r="C79" s="22" t="s">
        <v>181</v>
      </c>
      <c r="D79" s="21"/>
      <c r="E79" s="21">
        <v>39.17</v>
      </c>
      <c r="F79" s="9" t="s">
        <v>3</v>
      </c>
      <c r="G79" s="9" t="s">
        <v>27</v>
      </c>
      <c r="H79" s="8" t="s">
        <v>16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O79">
        <f t="shared" si="9"/>
        <v>0</v>
      </c>
      <c r="P79">
        <f t="shared" si="9"/>
        <v>0</v>
      </c>
      <c r="Q79">
        <f t="shared" si="9"/>
        <v>0</v>
      </c>
      <c r="R79">
        <f t="shared" si="9"/>
        <v>0</v>
      </c>
      <c r="S79">
        <f t="shared" si="6"/>
        <v>39.17</v>
      </c>
      <c r="T79">
        <f t="shared" si="8"/>
        <v>0</v>
      </c>
    </row>
    <row r="80" spans="1:20" s="29" customFormat="1" ht="15" customHeight="1">
      <c r="A80" s="6" t="s">
        <v>182</v>
      </c>
      <c r="B80" s="7" t="s">
        <v>183</v>
      </c>
      <c r="C80" s="124" t="s">
        <v>184</v>
      </c>
      <c r="D80" s="7"/>
      <c r="E80" s="27">
        <v>12.84</v>
      </c>
      <c r="F80" s="9" t="s">
        <v>3</v>
      </c>
      <c r="G80" s="9" t="s">
        <v>27</v>
      </c>
      <c r="H80" s="8" t="s">
        <v>16</v>
      </c>
      <c r="I80">
        <f t="shared" si="7"/>
        <v>0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O80">
        <f t="shared" si="9"/>
        <v>0</v>
      </c>
      <c r="P80">
        <f t="shared" si="9"/>
        <v>0</v>
      </c>
      <c r="Q80">
        <f t="shared" si="9"/>
        <v>0</v>
      </c>
      <c r="R80">
        <f t="shared" si="9"/>
        <v>0</v>
      </c>
      <c r="S80">
        <f t="shared" si="6"/>
        <v>12.84</v>
      </c>
      <c r="T80">
        <f t="shared" si="8"/>
        <v>0</v>
      </c>
    </row>
    <row r="81" spans="1:20" s="29" customFormat="1" ht="15" customHeight="1">
      <c r="A81" s="6" t="s">
        <v>185</v>
      </c>
      <c r="B81" s="27" t="s">
        <v>186</v>
      </c>
      <c r="C81" s="124"/>
      <c r="D81" s="27"/>
      <c r="E81" s="27">
        <v>23.08</v>
      </c>
      <c r="F81" s="9" t="s">
        <v>3</v>
      </c>
      <c r="G81" s="9" t="s">
        <v>27</v>
      </c>
      <c r="H81" s="8" t="s">
        <v>16</v>
      </c>
      <c r="I81">
        <f t="shared" si="7"/>
        <v>0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O81">
        <f t="shared" si="9"/>
        <v>0</v>
      </c>
      <c r="P81">
        <f t="shared" si="9"/>
        <v>0</v>
      </c>
      <c r="Q81">
        <f t="shared" si="9"/>
        <v>0</v>
      </c>
      <c r="R81">
        <f t="shared" si="9"/>
        <v>0</v>
      </c>
      <c r="S81">
        <f t="shared" si="6"/>
        <v>23.08</v>
      </c>
      <c r="T81">
        <f t="shared" si="8"/>
        <v>0</v>
      </c>
    </row>
    <row r="82" spans="1:20" s="29" customFormat="1" ht="15" customHeight="1">
      <c r="A82" s="6" t="s">
        <v>187</v>
      </c>
      <c r="B82" s="27" t="s">
        <v>188</v>
      </c>
      <c r="C82" s="124"/>
      <c r="D82" s="27"/>
      <c r="E82" s="27">
        <v>23.11</v>
      </c>
      <c r="F82" s="9" t="s">
        <v>3</v>
      </c>
      <c r="G82" s="9" t="s">
        <v>27</v>
      </c>
      <c r="H82" s="8"/>
      <c r="I82">
        <f t="shared" si="7"/>
        <v>0</v>
      </c>
      <c r="J82">
        <f t="shared" si="7"/>
        <v>23.11</v>
      </c>
      <c r="K82">
        <f t="shared" si="7"/>
        <v>0</v>
      </c>
      <c r="L82">
        <f t="shared" si="7"/>
        <v>0</v>
      </c>
      <c r="M82">
        <f t="shared" si="7"/>
        <v>0</v>
      </c>
      <c r="O82">
        <f t="shared" si="9"/>
        <v>0</v>
      </c>
      <c r="P82">
        <f t="shared" si="9"/>
        <v>0</v>
      </c>
      <c r="Q82">
        <f t="shared" si="9"/>
        <v>0</v>
      </c>
      <c r="R82">
        <f t="shared" si="9"/>
        <v>0</v>
      </c>
      <c r="S82">
        <f t="shared" si="6"/>
        <v>0</v>
      </c>
      <c r="T82">
        <f t="shared" si="8"/>
        <v>0</v>
      </c>
    </row>
    <row r="83" spans="1:20" s="29" customFormat="1" ht="15" customHeight="1">
      <c r="A83" s="6" t="s">
        <v>189</v>
      </c>
      <c r="B83" s="27" t="s">
        <v>190</v>
      </c>
      <c r="C83" s="124"/>
      <c r="D83" s="27"/>
      <c r="E83" s="23">
        <v>22.1</v>
      </c>
      <c r="F83" s="9" t="s">
        <v>3</v>
      </c>
      <c r="G83" s="9" t="s">
        <v>27</v>
      </c>
      <c r="H83" s="8"/>
      <c r="I83">
        <f t="shared" si="7"/>
        <v>0</v>
      </c>
      <c r="J83">
        <f t="shared" si="7"/>
        <v>22.1</v>
      </c>
      <c r="K83">
        <f t="shared" si="7"/>
        <v>0</v>
      </c>
      <c r="L83">
        <f t="shared" si="7"/>
        <v>0</v>
      </c>
      <c r="M83">
        <f t="shared" si="7"/>
        <v>0</v>
      </c>
      <c r="O83">
        <f t="shared" si="9"/>
        <v>0</v>
      </c>
      <c r="P83">
        <f t="shared" si="9"/>
        <v>0</v>
      </c>
      <c r="Q83">
        <f t="shared" si="9"/>
        <v>0</v>
      </c>
      <c r="R83">
        <f t="shared" si="9"/>
        <v>0</v>
      </c>
      <c r="S83">
        <f t="shared" si="6"/>
        <v>0</v>
      </c>
      <c r="T83">
        <f t="shared" si="8"/>
        <v>0</v>
      </c>
    </row>
    <row r="84" spans="1:20" s="29" customFormat="1" ht="15" customHeight="1">
      <c r="A84" s="6" t="s">
        <v>191</v>
      </c>
      <c r="B84" s="21" t="s">
        <v>192</v>
      </c>
      <c r="C84" s="124"/>
      <c r="D84" s="21"/>
      <c r="E84" s="21">
        <v>16.94</v>
      </c>
      <c r="F84" s="9" t="s">
        <v>3</v>
      </c>
      <c r="G84" s="9" t="s">
        <v>27</v>
      </c>
      <c r="H84" s="8"/>
      <c r="I84">
        <f t="shared" si="7"/>
        <v>0</v>
      </c>
      <c r="J84">
        <f t="shared" si="7"/>
        <v>16.94</v>
      </c>
      <c r="K84">
        <f t="shared" si="7"/>
        <v>0</v>
      </c>
      <c r="L84">
        <f t="shared" si="7"/>
        <v>0</v>
      </c>
      <c r="M84">
        <f t="shared" si="7"/>
        <v>0</v>
      </c>
      <c r="O84">
        <f t="shared" si="9"/>
        <v>0</v>
      </c>
      <c r="P84">
        <f t="shared" si="9"/>
        <v>0</v>
      </c>
      <c r="Q84">
        <f t="shared" si="9"/>
        <v>0</v>
      </c>
      <c r="R84">
        <f t="shared" si="9"/>
        <v>0</v>
      </c>
      <c r="S84">
        <f t="shared" si="6"/>
        <v>0</v>
      </c>
      <c r="T84">
        <f t="shared" si="8"/>
        <v>0</v>
      </c>
    </row>
    <row r="85" spans="1:20" ht="15" customHeight="1">
      <c r="A85" s="24" t="s">
        <v>193</v>
      </c>
      <c r="B85" s="21" t="s">
        <v>194</v>
      </c>
      <c r="C85" s="28" t="s">
        <v>139</v>
      </c>
      <c r="D85" s="21"/>
      <c r="E85" s="21">
        <v>11.13</v>
      </c>
      <c r="F85" s="9" t="s">
        <v>3</v>
      </c>
      <c r="G85" s="9" t="s">
        <v>27</v>
      </c>
      <c r="H85" s="8"/>
      <c r="I85">
        <f t="shared" si="7"/>
        <v>0</v>
      </c>
      <c r="J85">
        <f t="shared" si="7"/>
        <v>11.13</v>
      </c>
      <c r="K85">
        <f t="shared" si="7"/>
        <v>0</v>
      </c>
      <c r="L85">
        <f t="shared" si="7"/>
        <v>0</v>
      </c>
      <c r="M85">
        <f t="shared" si="7"/>
        <v>0</v>
      </c>
      <c r="O85">
        <f t="shared" si="9"/>
        <v>0</v>
      </c>
      <c r="P85">
        <f t="shared" si="9"/>
        <v>0</v>
      </c>
      <c r="Q85">
        <f t="shared" si="9"/>
        <v>0</v>
      </c>
      <c r="R85">
        <f t="shared" si="9"/>
        <v>0</v>
      </c>
      <c r="S85">
        <f t="shared" si="6"/>
        <v>0</v>
      </c>
      <c r="T85">
        <f t="shared" si="8"/>
        <v>0</v>
      </c>
    </row>
    <row r="86" spans="1:20" s="29" customFormat="1" ht="15" customHeight="1">
      <c r="A86" s="24" t="s">
        <v>195</v>
      </c>
      <c r="B86" s="27" t="s">
        <v>196</v>
      </c>
      <c r="C86" s="27" t="s">
        <v>196</v>
      </c>
      <c r="D86" s="27"/>
      <c r="E86" s="21">
        <v>6.61</v>
      </c>
      <c r="F86" s="9" t="s">
        <v>2</v>
      </c>
      <c r="G86" s="9" t="s">
        <v>27</v>
      </c>
      <c r="H86" s="8" t="s">
        <v>16</v>
      </c>
      <c r="I86">
        <f t="shared" si="7"/>
        <v>0</v>
      </c>
      <c r="J86">
        <f t="shared" si="7"/>
        <v>0</v>
      </c>
      <c r="K86">
        <f t="shared" si="7"/>
        <v>0</v>
      </c>
      <c r="L86">
        <f t="shared" si="7"/>
        <v>0</v>
      </c>
      <c r="M86">
        <f t="shared" si="7"/>
        <v>0</v>
      </c>
      <c r="O86">
        <f t="shared" si="9"/>
        <v>0</v>
      </c>
      <c r="P86">
        <f t="shared" si="9"/>
        <v>0</v>
      </c>
      <c r="Q86">
        <f t="shared" si="9"/>
        <v>0</v>
      </c>
      <c r="R86">
        <f t="shared" si="9"/>
        <v>0</v>
      </c>
      <c r="S86">
        <f t="shared" si="6"/>
        <v>6.61</v>
      </c>
      <c r="T86">
        <f t="shared" si="8"/>
        <v>0</v>
      </c>
    </row>
    <row r="87" spans="1:20" s="29" customFormat="1" ht="15" customHeight="1">
      <c r="A87" s="24" t="s">
        <v>197</v>
      </c>
      <c r="B87" s="27" t="s">
        <v>72</v>
      </c>
      <c r="C87" s="28" t="s">
        <v>139</v>
      </c>
      <c r="D87" s="27"/>
      <c r="E87" s="21">
        <v>11.63</v>
      </c>
      <c r="F87" s="9" t="s">
        <v>3</v>
      </c>
      <c r="G87" s="9" t="s">
        <v>27</v>
      </c>
      <c r="H87" s="8"/>
      <c r="I87">
        <f t="shared" si="7"/>
        <v>0</v>
      </c>
      <c r="J87">
        <f t="shared" si="7"/>
        <v>11.63</v>
      </c>
      <c r="K87">
        <f t="shared" si="7"/>
        <v>0</v>
      </c>
      <c r="L87">
        <f t="shared" si="7"/>
        <v>0</v>
      </c>
      <c r="M87">
        <f t="shared" si="7"/>
        <v>0</v>
      </c>
      <c r="O87">
        <f t="shared" si="9"/>
        <v>0</v>
      </c>
      <c r="P87">
        <f t="shared" si="9"/>
        <v>0</v>
      </c>
      <c r="Q87">
        <f t="shared" si="9"/>
        <v>0</v>
      </c>
      <c r="R87">
        <f t="shared" si="9"/>
        <v>0</v>
      </c>
      <c r="S87">
        <f t="shared" si="6"/>
        <v>0</v>
      </c>
      <c r="T87">
        <f t="shared" si="8"/>
        <v>0</v>
      </c>
    </row>
    <row r="88" spans="1:20" s="29" customFormat="1" ht="15" customHeight="1">
      <c r="A88" s="24" t="s">
        <v>198</v>
      </c>
      <c r="B88" s="27" t="s">
        <v>194</v>
      </c>
      <c r="C88" s="28" t="s">
        <v>139</v>
      </c>
      <c r="D88" s="27"/>
      <c r="E88" s="31">
        <v>8.48</v>
      </c>
      <c r="F88" s="9" t="s">
        <v>3</v>
      </c>
      <c r="G88" s="9" t="s">
        <v>27</v>
      </c>
      <c r="H88" s="8"/>
      <c r="I88">
        <f t="shared" si="7"/>
        <v>0</v>
      </c>
      <c r="J88">
        <f t="shared" si="7"/>
        <v>8.48</v>
      </c>
      <c r="K88">
        <f t="shared" si="7"/>
        <v>0</v>
      </c>
      <c r="L88">
        <f t="shared" si="7"/>
        <v>0</v>
      </c>
      <c r="M88">
        <f t="shared" si="7"/>
        <v>0</v>
      </c>
      <c r="O88">
        <f t="shared" si="9"/>
        <v>0</v>
      </c>
      <c r="P88">
        <f t="shared" si="9"/>
        <v>0</v>
      </c>
      <c r="Q88">
        <f t="shared" si="9"/>
        <v>0</v>
      </c>
      <c r="R88">
        <f t="shared" si="9"/>
        <v>0</v>
      </c>
      <c r="S88">
        <f t="shared" si="6"/>
        <v>0</v>
      </c>
      <c r="T88">
        <f t="shared" si="8"/>
        <v>0</v>
      </c>
    </row>
    <row r="89" spans="1:20" s="29" customFormat="1" ht="15" customHeight="1">
      <c r="A89" s="24" t="s">
        <v>199</v>
      </c>
      <c r="B89" s="7" t="s">
        <v>62</v>
      </c>
      <c r="C89" s="28" t="s">
        <v>139</v>
      </c>
      <c r="D89" s="7"/>
      <c r="E89" s="21">
        <v>10.6</v>
      </c>
      <c r="F89" s="9" t="s">
        <v>3</v>
      </c>
      <c r="G89" s="9" t="s">
        <v>27</v>
      </c>
      <c r="H89" s="8"/>
      <c r="I89">
        <f t="shared" si="7"/>
        <v>0</v>
      </c>
      <c r="J89">
        <f t="shared" si="7"/>
        <v>10.6</v>
      </c>
      <c r="K89">
        <f t="shared" si="7"/>
        <v>0</v>
      </c>
      <c r="L89">
        <f t="shared" si="7"/>
        <v>0</v>
      </c>
      <c r="M89">
        <f t="shared" si="7"/>
        <v>0</v>
      </c>
      <c r="O89">
        <f t="shared" si="9"/>
        <v>0</v>
      </c>
      <c r="P89">
        <f t="shared" si="9"/>
        <v>0</v>
      </c>
      <c r="Q89">
        <f t="shared" si="9"/>
        <v>0</v>
      </c>
      <c r="R89">
        <f t="shared" si="9"/>
        <v>0</v>
      </c>
      <c r="S89">
        <f t="shared" si="6"/>
        <v>0</v>
      </c>
      <c r="T89">
        <f t="shared" si="8"/>
        <v>0</v>
      </c>
    </row>
    <row r="90" spans="1:20" s="33" customFormat="1" ht="15" customHeight="1">
      <c r="A90" s="24" t="s">
        <v>200</v>
      </c>
      <c r="B90" s="7" t="s">
        <v>62</v>
      </c>
      <c r="C90" s="28" t="s">
        <v>139</v>
      </c>
      <c r="D90" s="7"/>
      <c r="E90" s="21">
        <v>10.08</v>
      </c>
      <c r="F90" s="9" t="s">
        <v>3</v>
      </c>
      <c r="G90" s="32"/>
      <c r="H90" s="24"/>
      <c r="I90">
        <f t="shared" si="7"/>
        <v>0</v>
      </c>
      <c r="J90">
        <f t="shared" si="7"/>
        <v>10.08</v>
      </c>
      <c r="K90">
        <f t="shared" si="7"/>
        <v>0</v>
      </c>
      <c r="L90">
        <f t="shared" si="7"/>
        <v>0</v>
      </c>
      <c r="M90">
        <f t="shared" si="7"/>
        <v>0</v>
      </c>
      <c r="O90">
        <f t="shared" si="9"/>
        <v>0</v>
      </c>
      <c r="P90">
        <f t="shared" si="9"/>
        <v>0</v>
      </c>
      <c r="Q90">
        <f t="shared" si="9"/>
        <v>0</v>
      </c>
      <c r="R90">
        <f t="shared" si="9"/>
        <v>0</v>
      </c>
      <c r="S90">
        <f t="shared" si="6"/>
        <v>0</v>
      </c>
      <c r="T90">
        <f t="shared" si="8"/>
        <v>0</v>
      </c>
    </row>
    <row r="91" spans="1:20" ht="15" customHeight="1">
      <c r="A91" s="24" t="s">
        <v>201</v>
      </c>
      <c r="B91" s="21" t="s">
        <v>202</v>
      </c>
      <c r="C91" s="28" t="s">
        <v>139</v>
      </c>
      <c r="D91" s="21"/>
      <c r="E91" s="23">
        <v>240.15</v>
      </c>
      <c r="F91" s="9" t="s">
        <v>6</v>
      </c>
      <c r="G91" s="9"/>
      <c r="H91" s="8" t="s">
        <v>16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O91">
        <f t="shared" si="9"/>
        <v>0</v>
      </c>
      <c r="P91">
        <f t="shared" si="9"/>
        <v>0</v>
      </c>
      <c r="Q91">
        <f t="shared" si="9"/>
        <v>0</v>
      </c>
      <c r="R91">
        <f t="shared" si="9"/>
        <v>0</v>
      </c>
      <c r="S91">
        <f>IF($H91="tak",$E91,0)</f>
        <v>240.15</v>
      </c>
      <c r="T91">
        <f t="shared" si="8"/>
        <v>0</v>
      </c>
    </row>
    <row r="92" spans="1:245" s="36" customFormat="1" ht="15" customHeight="1">
      <c r="A92" s="21" t="s">
        <v>203</v>
      </c>
      <c r="B92" s="21" t="s">
        <v>1118</v>
      </c>
      <c r="C92" s="22" t="s">
        <v>204</v>
      </c>
      <c r="D92" s="21"/>
      <c r="E92" s="21">
        <v>15.14</v>
      </c>
      <c r="F92" s="9" t="s">
        <v>3</v>
      </c>
      <c r="G92" s="34"/>
      <c r="H92" s="21"/>
      <c r="I92">
        <f t="shared" si="7"/>
        <v>0</v>
      </c>
      <c r="J92">
        <f t="shared" si="7"/>
        <v>15.14</v>
      </c>
      <c r="K92">
        <f t="shared" si="7"/>
        <v>0</v>
      </c>
      <c r="L92">
        <f t="shared" si="7"/>
        <v>0</v>
      </c>
      <c r="M92">
        <f t="shared" si="7"/>
        <v>0</v>
      </c>
      <c r="N92" s="35"/>
      <c r="O92">
        <f t="shared" si="9"/>
        <v>0</v>
      </c>
      <c r="P92">
        <f t="shared" si="9"/>
        <v>0</v>
      </c>
      <c r="Q92">
        <f t="shared" si="9"/>
        <v>0</v>
      </c>
      <c r="R92">
        <f t="shared" si="9"/>
        <v>0</v>
      </c>
      <c r="S92">
        <f aca="true" t="shared" si="10" ref="S92:S97">IF($H92="tak",$E92,0)</f>
        <v>0</v>
      </c>
      <c r="T92">
        <f t="shared" si="8"/>
        <v>0</v>
      </c>
      <c r="U92" s="35"/>
      <c r="V92" s="37"/>
      <c r="W92" s="35"/>
      <c r="X92" s="38"/>
      <c r="Y92" s="39"/>
      <c r="Z92" s="39"/>
      <c r="AC92" s="35"/>
      <c r="AD92" s="37"/>
      <c r="AE92" s="35"/>
      <c r="AF92" s="38"/>
      <c r="AG92" s="39"/>
      <c r="AH92" s="39"/>
      <c r="AK92" s="35"/>
      <c r="AL92" s="37"/>
      <c r="AM92" s="35"/>
      <c r="AN92" s="38"/>
      <c r="AO92" s="39"/>
      <c r="AP92" s="39"/>
      <c r="AS92" s="35"/>
      <c r="AT92" s="37"/>
      <c r="AU92" s="35"/>
      <c r="AV92" s="38"/>
      <c r="AW92" s="39"/>
      <c r="AX92" s="39"/>
      <c r="BA92" s="35"/>
      <c r="BB92" s="37"/>
      <c r="BC92" s="35"/>
      <c r="BD92" s="38"/>
      <c r="BE92" s="39"/>
      <c r="BF92" s="39"/>
      <c r="BI92" s="35"/>
      <c r="BJ92" s="37"/>
      <c r="BK92" s="35"/>
      <c r="BL92" s="38"/>
      <c r="BM92" s="39"/>
      <c r="BN92" s="39"/>
      <c r="BQ92" s="35"/>
      <c r="BR92" s="37"/>
      <c r="BS92" s="35"/>
      <c r="BT92" s="38"/>
      <c r="BU92" s="39"/>
      <c r="BV92" s="39"/>
      <c r="BY92" s="35"/>
      <c r="BZ92" s="37"/>
      <c r="CA92" s="35"/>
      <c r="CB92" s="38"/>
      <c r="CC92" s="39"/>
      <c r="CD92" s="39"/>
      <c r="CG92" s="35"/>
      <c r="CH92" s="37"/>
      <c r="CI92" s="35"/>
      <c r="CJ92" s="38"/>
      <c r="CK92" s="39"/>
      <c r="CL92" s="39"/>
      <c r="CO92" s="35"/>
      <c r="CP92" s="37"/>
      <c r="CQ92" s="35"/>
      <c r="CR92" s="38"/>
      <c r="CS92" s="39"/>
      <c r="CT92" s="39"/>
      <c r="CW92" s="35"/>
      <c r="CX92" s="37"/>
      <c r="CY92" s="35"/>
      <c r="CZ92" s="38"/>
      <c r="DA92" s="39"/>
      <c r="DB92" s="39"/>
      <c r="DE92" s="35"/>
      <c r="DF92" s="37"/>
      <c r="DG92" s="35"/>
      <c r="DH92" s="38"/>
      <c r="DI92" s="39"/>
      <c r="DJ92" s="39"/>
      <c r="DM92" s="35"/>
      <c r="DN92" s="37"/>
      <c r="DO92" s="35"/>
      <c r="DP92" s="38"/>
      <c r="DQ92" s="39"/>
      <c r="DR92" s="39"/>
      <c r="DU92" s="35"/>
      <c r="DV92" s="37"/>
      <c r="DW92" s="35"/>
      <c r="DX92" s="38"/>
      <c r="DY92" s="39"/>
      <c r="DZ92" s="39"/>
      <c r="EC92" s="35"/>
      <c r="ED92" s="37"/>
      <c r="EE92" s="35"/>
      <c r="EF92" s="38"/>
      <c r="EG92" s="39"/>
      <c r="EH92" s="39"/>
      <c r="EK92" s="35"/>
      <c r="EL92" s="37"/>
      <c r="EM92" s="35"/>
      <c r="EN92" s="38"/>
      <c r="EO92" s="39"/>
      <c r="EP92" s="39"/>
      <c r="ES92" s="35"/>
      <c r="ET92" s="37"/>
      <c r="EU92" s="35"/>
      <c r="EV92" s="38"/>
      <c r="EW92" s="39"/>
      <c r="EX92" s="39"/>
      <c r="FA92" s="35"/>
      <c r="FB92" s="37"/>
      <c r="FC92" s="35"/>
      <c r="FD92" s="38"/>
      <c r="FE92" s="39"/>
      <c r="FF92" s="39"/>
      <c r="FI92" s="35"/>
      <c r="FJ92" s="37"/>
      <c r="FK92" s="35"/>
      <c r="FL92" s="38"/>
      <c r="FM92" s="39"/>
      <c r="FN92" s="39"/>
      <c r="FQ92" s="35"/>
      <c r="FR92" s="37"/>
      <c r="FS92" s="35"/>
      <c r="FT92" s="38"/>
      <c r="FU92" s="39"/>
      <c r="FV92" s="39"/>
      <c r="FY92" s="35"/>
      <c r="FZ92" s="37"/>
      <c r="GA92" s="35"/>
      <c r="GB92" s="38"/>
      <c r="GC92" s="39"/>
      <c r="GD92" s="39"/>
      <c r="GG92" s="35"/>
      <c r="GH92" s="37"/>
      <c r="GI92" s="35"/>
      <c r="GJ92" s="38"/>
      <c r="GK92" s="39"/>
      <c r="GL92" s="39"/>
      <c r="GO92" s="35"/>
      <c r="GP92" s="37"/>
      <c r="GQ92" s="35"/>
      <c r="GR92" s="38"/>
      <c r="GS92" s="39"/>
      <c r="GT92" s="39"/>
      <c r="GW92" s="35"/>
      <c r="GX92" s="37"/>
      <c r="GY92" s="35"/>
      <c r="GZ92" s="38"/>
      <c r="HA92" s="39"/>
      <c r="HB92" s="39"/>
      <c r="HE92" s="35"/>
      <c r="HF92" s="37"/>
      <c r="HG92" s="35"/>
      <c r="HH92" s="38"/>
      <c r="HI92" s="39"/>
      <c r="HJ92" s="39"/>
      <c r="HM92" s="35"/>
      <c r="HN92" s="37"/>
      <c r="HO92" s="35"/>
      <c r="HP92" s="38"/>
      <c r="HQ92" s="39"/>
      <c r="HR92" s="39"/>
      <c r="HU92" s="35"/>
      <c r="HV92" s="37"/>
      <c r="HW92" s="35"/>
      <c r="HX92" s="38"/>
      <c r="HY92" s="39"/>
      <c r="HZ92" s="39"/>
      <c r="IC92" s="35"/>
      <c r="ID92" s="37"/>
      <c r="IE92" s="35"/>
      <c r="IF92" s="38"/>
      <c r="IG92" s="39"/>
      <c r="IH92" s="39"/>
      <c r="IK92" s="35"/>
    </row>
    <row r="93" spans="1:245" s="36" customFormat="1" ht="15" customHeight="1">
      <c r="A93" s="21" t="s">
        <v>205</v>
      </c>
      <c r="B93" s="21" t="s">
        <v>1118</v>
      </c>
      <c r="C93" s="22" t="s">
        <v>204</v>
      </c>
      <c r="D93" s="21"/>
      <c r="E93" s="21">
        <v>15.01</v>
      </c>
      <c r="F93" s="9" t="s">
        <v>3</v>
      </c>
      <c r="G93" s="34"/>
      <c r="H93" s="21"/>
      <c r="I93">
        <f t="shared" si="7"/>
        <v>0</v>
      </c>
      <c r="J93">
        <f t="shared" si="7"/>
        <v>15.01</v>
      </c>
      <c r="K93">
        <f t="shared" si="7"/>
        <v>0</v>
      </c>
      <c r="L93">
        <f t="shared" si="7"/>
        <v>0</v>
      </c>
      <c r="M93">
        <f t="shared" si="7"/>
        <v>0</v>
      </c>
      <c r="N93" s="35"/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10"/>
        <v>0</v>
      </c>
      <c r="T93">
        <f t="shared" si="8"/>
        <v>0</v>
      </c>
      <c r="U93" s="35"/>
      <c r="V93" s="37"/>
      <c r="W93" s="35"/>
      <c r="X93" s="38"/>
      <c r="Y93" s="39"/>
      <c r="Z93" s="39"/>
      <c r="AC93" s="35"/>
      <c r="AD93" s="37"/>
      <c r="AE93" s="35"/>
      <c r="AF93" s="38"/>
      <c r="AG93" s="39"/>
      <c r="AH93" s="39"/>
      <c r="AK93" s="35"/>
      <c r="AL93" s="37"/>
      <c r="AM93" s="35"/>
      <c r="AN93" s="38"/>
      <c r="AO93" s="39"/>
      <c r="AP93" s="39"/>
      <c r="AS93" s="35"/>
      <c r="AT93" s="37"/>
      <c r="AU93" s="35"/>
      <c r="AV93" s="38"/>
      <c r="AW93" s="39"/>
      <c r="AX93" s="39"/>
      <c r="BA93" s="35"/>
      <c r="BB93" s="37"/>
      <c r="BC93" s="35"/>
      <c r="BD93" s="38"/>
      <c r="BE93" s="39"/>
      <c r="BF93" s="39"/>
      <c r="BI93" s="35"/>
      <c r="BJ93" s="37"/>
      <c r="BK93" s="35"/>
      <c r="BL93" s="38"/>
      <c r="BM93" s="39"/>
      <c r="BN93" s="39"/>
      <c r="BQ93" s="35"/>
      <c r="BR93" s="37"/>
      <c r="BS93" s="35"/>
      <c r="BT93" s="38"/>
      <c r="BU93" s="39"/>
      <c r="BV93" s="39"/>
      <c r="BY93" s="35"/>
      <c r="BZ93" s="37"/>
      <c r="CA93" s="35"/>
      <c r="CB93" s="38"/>
      <c r="CC93" s="39"/>
      <c r="CD93" s="39"/>
      <c r="CG93" s="35"/>
      <c r="CH93" s="37"/>
      <c r="CI93" s="35"/>
      <c r="CJ93" s="38"/>
      <c r="CK93" s="39"/>
      <c r="CL93" s="39"/>
      <c r="CO93" s="35"/>
      <c r="CP93" s="37"/>
      <c r="CQ93" s="35"/>
      <c r="CR93" s="38"/>
      <c r="CS93" s="39"/>
      <c r="CT93" s="39"/>
      <c r="CW93" s="35"/>
      <c r="CX93" s="37"/>
      <c r="CY93" s="35"/>
      <c r="CZ93" s="38"/>
      <c r="DA93" s="39"/>
      <c r="DB93" s="39"/>
      <c r="DE93" s="35"/>
      <c r="DF93" s="37"/>
      <c r="DG93" s="35"/>
      <c r="DH93" s="38"/>
      <c r="DI93" s="39"/>
      <c r="DJ93" s="39"/>
      <c r="DM93" s="35"/>
      <c r="DN93" s="37"/>
      <c r="DO93" s="35"/>
      <c r="DP93" s="38"/>
      <c r="DQ93" s="39"/>
      <c r="DR93" s="39"/>
      <c r="DU93" s="35"/>
      <c r="DV93" s="37"/>
      <c r="DW93" s="35"/>
      <c r="DX93" s="38"/>
      <c r="DY93" s="39"/>
      <c r="DZ93" s="39"/>
      <c r="EC93" s="35"/>
      <c r="ED93" s="37"/>
      <c r="EE93" s="35"/>
      <c r="EF93" s="38"/>
      <c r="EG93" s="39"/>
      <c r="EH93" s="39"/>
      <c r="EK93" s="35"/>
      <c r="EL93" s="37"/>
      <c r="EM93" s="35"/>
      <c r="EN93" s="38"/>
      <c r="EO93" s="39"/>
      <c r="EP93" s="39"/>
      <c r="ES93" s="35"/>
      <c r="ET93" s="37"/>
      <c r="EU93" s="35"/>
      <c r="EV93" s="38"/>
      <c r="EW93" s="39"/>
      <c r="EX93" s="39"/>
      <c r="FA93" s="35"/>
      <c r="FB93" s="37"/>
      <c r="FC93" s="35"/>
      <c r="FD93" s="38"/>
      <c r="FE93" s="39"/>
      <c r="FF93" s="39"/>
      <c r="FI93" s="35"/>
      <c r="FJ93" s="37"/>
      <c r="FK93" s="35"/>
      <c r="FL93" s="38"/>
      <c r="FM93" s="39"/>
      <c r="FN93" s="39"/>
      <c r="FQ93" s="35"/>
      <c r="FR93" s="37"/>
      <c r="FS93" s="35"/>
      <c r="FT93" s="38"/>
      <c r="FU93" s="39"/>
      <c r="FV93" s="39"/>
      <c r="FY93" s="35"/>
      <c r="FZ93" s="37"/>
      <c r="GA93" s="35"/>
      <c r="GB93" s="38"/>
      <c r="GC93" s="39"/>
      <c r="GD93" s="39"/>
      <c r="GG93" s="35"/>
      <c r="GH93" s="37"/>
      <c r="GI93" s="35"/>
      <c r="GJ93" s="38"/>
      <c r="GK93" s="39"/>
      <c r="GL93" s="39"/>
      <c r="GO93" s="35"/>
      <c r="GP93" s="37"/>
      <c r="GQ93" s="35"/>
      <c r="GR93" s="38"/>
      <c r="GS93" s="39"/>
      <c r="GT93" s="39"/>
      <c r="GW93" s="35"/>
      <c r="GX93" s="37"/>
      <c r="GY93" s="35"/>
      <c r="GZ93" s="38"/>
      <c r="HA93" s="39"/>
      <c r="HB93" s="39"/>
      <c r="HE93" s="35"/>
      <c r="HF93" s="37"/>
      <c r="HG93" s="35"/>
      <c r="HH93" s="38"/>
      <c r="HI93" s="39"/>
      <c r="HJ93" s="39"/>
      <c r="HM93" s="35"/>
      <c r="HN93" s="37"/>
      <c r="HO93" s="35"/>
      <c r="HP93" s="38"/>
      <c r="HQ93" s="39"/>
      <c r="HR93" s="39"/>
      <c r="HU93" s="35"/>
      <c r="HV93" s="37"/>
      <c r="HW93" s="35"/>
      <c r="HX93" s="38"/>
      <c r="HY93" s="39"/>
      <c r="HZ93" s="39"/>
      <c r="IC93" s="35"/>
      <c r="ID93" s="37"/>
      <c r="IE93" s="35"/>
      <c r="IF93" s="38"/>
      <c r="IG93" s="39"/>
      <c r="IH93" s="39"/>
      <c r="IK93" s="35"/>
    </row>
    <row r="94" spans="1:245" s="39" customFormat="1" ht="15" customHeight="1">
      <c r="A94" s="21" t="s">
        <v>206</v>
      </c>
      <c r="B94" s="7" t="s">
        <v>32</v>
      </c>
      <c r="C94" s="8" t="s">
        <v>207</v>
      </c>
      <c r="D94" s="7"/>
      <c r="E94" s="7">
        <v>25.57</v>
      </c>
      <c r="F94" s="9" t="s">
        <v>3</v>
      </c>
      <c r="G94" s="9" t="s">
        <v>27</v>
      </c>
      <c r="H94" s="8" t="s">
        <v>16</v>
      </c>
      <c r="I94">
        <f t="shared" si="7"/>
        <v>0</v>
      </c>
      <c r="J94">
        <f t="shared" si="7"/>
        <v>0</v>
      </c>
      <c r="K94">
        <f t="shared" si="7"/>
        <v>0</v>
      </c>
      <c r="L94">
        <f t="shared" si="7"/>
        <v>0</v>
      </c>
      <c r="M94">
        <f t="shared" si="7"/>
        <v>0</v>
      </c>
      <c r="N94" s="35"/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10"/>
        <v>25.57</v>
      </c>
      <c r="T94">
        <f t="shared" si="8"/>
        <v>0</v>
      </c>
      <c r="U94" s="35"/>
      <c r="V94" s="37"/>
      <c r="W94" s="35"/>
      <c r="X94" s="38"/>
      <c r="AA94" s="36"/>
      <c r="AB94" s="36"/>
      <c r="AC94" s="35"/>
      <c r="AD94" s="37"/>
      <c r="AE94" s="35"/>
      <c r="AF94" s="38"/>
      <c r="AI94" s="36"/>
      <c r="AJ94" s="36"/>
      <c r="AK94" s="35"/>
      <c r="AL94" s="37"/>
      <c r="AM94" s="35"/>
      <c r="AN94" s="38"/>
      <c r="AQ94" s="36"/>
      <c r="AR94" s="36"/>
      <c r="AS94" s="35"/>
      <c r="AT94" s="37"/>
      <c r="AU94" s="35"/>
      <c r="AV94" s="38"/>
      <c r="AY94" s="36"/>
      <c r="AZ94" s="36"/>
      <c r="BA94" s="35"/>
      <c r="BB94" s="37"/>
      <c r="BC94" s="35"/>
      <c r="BD94" s="38"/>
      <c r="BG94" s="36"/>
      <c r="BH94" s="36"/>
      <c r="BI94" s="35"/>
      <c r="BJ94" s="37"/>
      <c r="BK94" s="35"/>
      <c r="BL94" s="38"/>
      <c r="BO94" s="36"/>
      <c r="BP94" s="36"/>
      <c r="BQ94" s="35"/>
      <c r="BR94" s="37"/>
      <c r="BS94" s="35"/>
      <c r="BT94" s="38"/>
      <c r="BW94" s="36"/>
      <c r="BX94" s="36"/>
      <c r="BY94" s="35"/>
      <c r="BZ94" s="37"/>
      <c r="CA94" s="35"/>
      <c r="CB94" s="38"/>
      <c r="CE94" s="36"/>
      <c r="CF94" s="36"/>
      <c r="CG94" s="35"/>
      <c r="CH94" s="37"/>
      <c r="CI94" s="35"/>
      <c r="CJ94" s="38"/>
      <c r="CM94" s="36"/>
      <c r="CN94" s="36"/>
      <c r="CO94" s="35"/>
      <c r="CP94" s="37"/>
      <c r="CQ94" s="35"/>
      <c r="CR94" s="38"/>
      <c r="CU94" s="36"/>
      <c r="CV94" s="36"/>
      <c r="CW94" s="35"/>
      <c r="CX94" s="37"/>
      <c r="CY94" s="35"/>
      <c r="CZ94" s="38"/>
      <c r="DC94" s="36"/>
      <c r="DD94" s="36"/>
      <c r="DE94" s="35"/>
      <c r="DF94" s="37"/>
      <c r="DG94" s="35"/>
      <c r="DH94" s="38"/>
      <c r="DK94" s="36"/>
      <c r="DL94" s="36"/>
      <c r="DM94" s="35"/>
      <c r="DN94" s="37"/>
      <c r="DO94" s="35"/>
      <c r="DP94" s="38"/>
      <c r="DS94" s="36"/>
      <c r="DT94" s="36"/>
      <c r="DU94" s="35"/>
      <c r="DV94" s="37"/>
      <c r="DW94" s="35"/>
      <c r="DX94" s="38"/>
      <c r="EA94" s="36"/>
      <c r="EB94" s="36"/>
      <c r="EC94" s="35"/>
      <c r="ED94" s="37"/>
      <c r="EE94" s="35"/>
      <c r="EF94" s="38"/>
      <c r="EI94" s="36"/>
      <c r="EJ94" s="36"/>
      <c r="EK94" s="35"/>
      <c r="EL94" s="37"/>
      <c r="EM94" s="35"/>
      <c r="EN94" s="38"/>
      <c r="EQ94" s="36"/>
      <c r="ER94" s="36"/>
      <c r="ES94" s="35"/>
      <c r="ET94" s="37"/>
      <c r="EU94" s="35"/>
      <c r="EV94" s="38"/>
      <c r="EY94" s="36"/>
      <c r="EZ94" s="36"/>
      <c r="FA94" s="35"/>
      <c r="FB94" s="37"/>
      <c r="FC94" s="35"/>
      <c r="FD94" s="38"/>
      <c r="FG94" s="36"/>
      <c r="FH94" s="36"/>
      <c r="FI94" s="35"/>
      <c r="FJ94" s="37"/>
      <c r="FK94" s="35"/>
      <c r="FL94" s="38"/>
      <c r="FO94" s="36"/>
      <c r="FP94" s="36"/>
      <c r="FQ94" s="35"/>
      <c r="FR94" s="37"/>
      <c r="FS94" s="35"/>
      <c r="FT94" s="38"/>
      <c r="FW94" s="36"/>
      <c r="FX94" s="36"/>
      <c r="FY94" s="35"/>
      <c r="FZ94" s="37"/>
      <c r="GA94" s="35"/>
      <c r="GB94" s="38"/>
      <c r="GE94" s="36"/>
      <c r="GF94" s="36"/>
      <c r="GG94" s="35"/>
      <c r="GH94" s="37"/>
      <c r="GI94" s="35"/>
      <c r="GJ94" s="38"/>
      <c r="GM94" s="36"/>
      <c r="GN94" s="36"/>
      <c r="GO94" s="35"/>
      <c r="GP94" s="37"/>
      <c r="GQ94" s="35"/>
      <c r="GR94" s="38"/>
      <c r="GU94" s="36"/>
      <c r="GV94" s="36"/>
      <c r="GW94" s="35"/>
      <c r="GX94" s="37"/>
      <c r="GY94" s="35"/>
      <c r="GZ94" s="38"/>
      <c r="HC94" s="36"/>
      <c r="HD94" s="36"/>
      <c r="HE94" s="35"/>
      <c r="HF94" s="37"/>
      <c r="HG94" s="35"/>
      <c r="HH94" s="38"/>
      <c r="HK94" s="36"/>
      <c r="HL94" s="36"/>
      <c r="HM94" s="35"/>
      <c r="HN94" s="37"/>
      <c r="HO94" s="35"/>
      <c r="HP94" s="38"/>
      <c r="HS94" s="36"/>
      <c r="HT94" s="36"/>
      <c r="HU94" s="35"/>
      <c r="HV94" s="37"/>
      <c r="HW94" s="35"/>
      <c r="HX94" s="38"/>
      <c r="IA94" s="36"/>
      <c r="IB94" s="36"/>
      <c r="IC94" s="35"/>
      <c r="ID94" s="37"/>
      <c r="IE94" s="35"/>
      <c r="IF94" s="38"/>
      <c r="II94" s="36"/>
      <c r="IJ94" s="36"/>
      <c r="IK94" s="35"/>
    </row>
    <row r="95" spans="1:245" s="39" customFormat="1" ht="15" customHeight="1">
      <c r="A95" s="21" t="s">
        <v>208</v>
      </c>
      <c r="B95" s="7" t="s">
        <v>209</v>
      </c>
      <c r="C95" s="8" t="s">
        <v>210</v>
      </c>
      <c r="D95" s="7"/>
      <c r="E95" s="7">
        <v>4.59</v>
      </c>
      <c r="F95" s="9" t="s">
        <v>3</v>
      </c>
      <c r="G95" s="9" t="s">
        <v>27</v>
      </c>
      <c r="H95" s="8" t="s">
        <v>16</v>
      </c>
      <c r="I95">
        <f t="shared" si="7"/>
        <v>0</v>
      </c>
      <c r="J95">
        <f t="shared" si="7"/>
        <v>0</v>
      </c>
      <c r="K95">
        <f t="shared" si="7"/>
        <v>0</v>
      </c>
      <c r="L95">
        <f t="shared" si="7"/>
        <v>0</v>
      </c>
      <c r="M95">
        <f t="shared" si="7"/>
        <v>0</v>
      </c>
      <c r="N95" s="33"/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10"/>
        <v>4.59</v>
      </c>
      <c r="T95">
        <f t="shared" si="8"/>
        <v>0</v>
      </c>
      <c r="U95" s="35"/>
      <c r="V95" s="37"/>
      <c r="W95" s="35"/>
      <c r="X95" s="38"/>
      <c r="AA95" s="36"/>
      <c r="AB95" s="36"/>
      <c r="AC95" s="35"/>
      <c r="AD95" s="37"/>
      <c r="AE95" s="35"/>
      <c r="AF95" s="38"/>
      <c r="AI95" s="36"/>
      <c r="AJ95" s="36"/>
      <c r="AK95" s="35"/>
      <c r="AL95" s="37"/>
      <c r="AM95" s="35"/>
      <c r="AN95" s="38"/>
      <c r="AQ95" s="36"/>
      <c r="AR95" s="36"/>
      <c r="AS95" s="35"/>
      <c r="AT95" s="37"/>
      <c r="AU95" s="35"/>
      <c r="AV95" s="38"/>
      <c r="AY95" s="36"/>
      <c r="AZ95" s="36"/>
      <c r="BA95" s="35"/>
      <c r="BB95" s="37"/>
      <c r="BC95" s="35"/>
      <c r="BD95" s="38"/>
      <c r="BG95" s="36"/>
      <c r="BH95" s="36"/>
      <c r="BI95" s="35"/>
      <c r="BJ95" s="37"/>
      <c r="BK95" s="35"/>
      <c r="BL95" s="38"/>
      <c r="BO95" s="36"/>
      <c r="BP95" s="36"/>
      <c r="BQ95" s="35"/>
      <c r="BR95" s="37"/>
      <c r="BS95" s="35"/>
      <c r="BT95" s="38"/>
      <c r="BW95" s="36"/>
      <c r="BX95" s="36"/>
      <c r="BY95" s="35"/>
      <c r="BZ95" s="37"/>
      <c r="CA95" s="35"/>
      <c r="CB95" s="38"/>
      <c r="CE95" s="36"/>
      <c r="CF95" s="36"/>
      <c r="CG95" s="35"/>
      <c r="CH95" s="37"/>
      <c r="CI95" s="35"/>
      <c r="CJ95" s="38"/>
      <c r="CM95" s="36"/>
      <c r="CN95" s="36"/>
      <c r="CO95" s="35"/>
      <c r="CP95" s="37"/>
      <c r="CQ95" s="35"/>
      <c r="CR95" s="38"/>
      <c r="CU95" s="36"/>
      <c r="CV95" s="36"/>
      <c r="CW95" s="35"/>
      <c r="CX95" s="37"/>
      <c r="CY95" s="35"/>
      <c r="CZ95" s="38"/>
      <c r="DC95" s="36"/>
      <c r="DD95" s="36"/>
      <c r="DE95" s="35"/>
      <c r="DF95" s="37"/>
      <c r="DG95" s="35"/>
      <c r="DH95" s="38"/>
      <c r="DK95" s="36"/>
      <c r="DL95" s="36"/>
      <c r="DM95" s="35"/>
      <c r="DN95" s="37"/>
      <c r="DO95" s="35"/>
      <c r="DP95" s="38"/>
      <c r="DS95" s="36"/>
      <c r="DT95" s="36"/>
      <c r="DU95" s="35"/>
      <c r="DV95" s="37"/>
      <c r="DW95" s="35"/>
      <c r="DX95" s="38"/>
      <c r="EA95" s="36"/>
      <c r="EB95" s="36"/>
      <c r="EC95" s="35"/>
      <c r="ED95" s="37"/>
      <c r="EE95" s="35"/>
      <c r="EF95" s="38"/>
      <c r="EI95" s="36"/>
      <c r="EJ95" s="36"/>
      <c r="EK95" s="35"/>
      <c r="EL95" s="37"/>
      <c r="EM95" s="35"/>
      <c r="EN95" s="38"/>
      <c r="EQ95" s="36"/>
      <c r="ER95" s="36"/>
      <c r="ES95" s="35"/>
      <c r="ET95" s="37"/>
      <c r="EU95" s="35"/>
      <c r="EV95" s="38"/>
      <c r="EY95" s="36"/>
      <c r="EZ95" s="36"/>
      <c r="FA95" s="35"/>
      <c r="FB95" s="37"/>
      <c r="FC95" s="35"/>
      <c r="FD95" s="38"/>
      <c r="FG95" s="36"/>
      <c r="FH95" s="36"/>
      <c r="FI95" s="35"/>
      <c r="FJ95" s="37"/>
      <c r="FK95" s="35"/>
      <c r="FL95" s="38"/>
      <c r="FO95" s="36"/>
      <c r="FP95" s="36"/>
      <c r="FQ95" s="35"/>
      <c r="FR95" s="37"/>
      <c r="FS95" s="35"/>
      <c r="FT95" s="38"/>
      <c r="FW95" s="36"/>
      <c r="FX95" s="36"/>
      <c r="FY95" s="35"/>
      <c r="FZ95" s="37"/>
      <c r="GA95" s="35"/>
      <c r="GB95" s="38"/>
      <c r="GE95" s="36"/>
      <c r="GF95" s="36"/>
      <c r="GG95" s="35"/>
      <c r="GH95" s="37"/>
      <c r="GI95" s="35"/>
      <c r="GJ95" s="38"/>
      <c r="GM95" s="36"/>
      <c r="GN95" s="36"/>
      <c r="GO95" s="35"/>
      <c r="GP95" s="37"/>
      <c r="GQ95" s="35"/>
      <c r="GR95" s="38"/>
      <c r="GU95" s="36"/>
      <c r="GV95" s="36"/>
      <c r="GW95" s="35"/>
      <c r="GX95" s="37"/>
      <c r="GY95" s="35"/>
      <c r="GZ95" s="38"/>
      <c r="HC95" s="36"/>
      <c r="HD95" s="36"/>
      <c r="HE95" s="35"/>
      <c r="HF95" s="37"/>
      <c r="HG95" s="35"/>
      <c r="HH95" s="38"/>
      <c r="HK95" s="36"/>
      <c r="HL95" s="36"/>
      <c r="HM95" s="35"/>
      <c r="HN95" s="37"/>
      <c r="HO95" s="35"/>
      <c r="HP95" s="38"/>
      <c r="HS95" s="36"/>
      <c r="HT95" s="36"/>
      <c r="HU95" s="35"/>
      <c r="HV95" s="37"/>
      <c r="HW95" s="35"/>
      <c r="HX95" s="38"/>
      <c r="IA95" s="36"/>
      <c r="IB95" s="36"/>
      <c r="IC95" s="35"/>
      <c r="ID95" s="37"/>
      <c r="IE95" s="35"/>
      <c r="IF95" s="38"/>
      <c r="II95" s="36"/>
      <c r="IJ95" s="36"/>
      <c r="IK95" s="35"/>
    </row>
    <row r="96" spans="1:245" s="39" customFormat="1" ht="15" customHeight="1">
      <c r="A96" s="21" t="s">
        <v>211</v>
      </c>
      <c r="B96" s="21" t="s">
        <v>212</v>
      </c>
      <c r="C96" s="22"/>
      <c r="D96" s="21"/>
      <c r="E96" s="23">
        <v>66.44</v>
      </c>
      <c r="F96" s="25"/>
      <c r="G96" s="34"/>
      <c r="H96" s="21" t="s">
        <v>16</v>
      </c>
      <c r="I96">
        <f t="shared" si="7"/>
        <v>0</v>
      </c>
      <c r="J96">
        <f t="shared" si="7"/>
        <v>0</v>
      </c>
      <c r="K96">
        <f t="shared" si="7"/>
        <v>0</v>
      </c>
      <c r="L96">
        <f t="shared" si="7"/>
        <v>0</v>
      </c>
      <c r="M96">
        <f t="shared" si="7"/>
        <v>0</v>
      </c>
      <c r="N96" s="35"/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10"/>
        <v>66.44</v>
      </c>
      <c r="T96">
        <f t="shared" si="8"/>
        <v>0</v>
      </c>
      <c r="U96" s="35"/>
      <c r="V96" s="37"/>
      <c r="W96" s="35"/>
      <c r="X96" s="38"/>
      <c r="AA96" s="36"/>
      <c r="AB96" s="36"/>
      <c r="AC96" s="35"/>
      <c r="AD96" s="37"/>
      <c r="AE96" s="35"/>
      <c r="AF96" s="38"/>
      <c r="AI96" s="36"/>
      <c r="AJ96" s="36"/>
      <c r="AK96" s="35"/>
      <c r="AL96" s="37"/>
      <c r="AM96" s="35"/>
      <c r="AN96" s="38"/>
      <c r="AQ96" s="36"/>
      <c r="AR96" s="36"/>
      <c r="AS96" s="35"/>
      <c r="AT96" s="37"/>
      <c r="AU96" s="35"/>
      <c r="AV96" s="38"/>
      <c r="AY96" s="36"/>
      <c r="AZ96" s="36"/>
      <c r="BA96" s="35"/>
      <c r="BB96" s="37"/>
      <c r="BC96" s="35"/>
      <c r="BD96" s="38"/>
      <c r="BG96" s="36"/>
      <c r="BH96" s="36"/>
      <c r="BI96" s="35"/>
      <c r="BJ96" s="37"/>
      <c r="BK96" s="35"/>
      <c r="BL96" s="38"/>
      <c r="BO96" s="36"/>
      <c r="BP96" s="36"/>
      <c r="BQ96" s="35"/>
      <c r="BR96" s="37"/>
      <c r="BS96" s="35"/>
      <c r="BT96" s="38"/>
      <c r="BW96" s="36"/>
      <c r="BX96" s="36"/>
      <c r="BY96" s="35"/>
      <c r="BZ96" s="37"/>
      <c r="CA96" s="35"/>
      <c r="CB96" s="38"/>
      <c r="CE96" s="36"/>
      <c r="CF96" s="36"/>
      <c r="CG96" s="35"/>
      <c r="CH96" s="37"/>
      <c r="CI96" s="35"/>
      <c r="CJ96" s="38"/>
      <c r="CM96" s="36"/>
      <c r="CN96" s="36"/>
      <c r="CO96" s="35"/>
      <c r="CP96" s="37"/>
      <c r="CQ96" s="35"/>
      <c r="CR96" s="38"/>
      <c r="CU96" s="36"/>
      <c r="CV96" s="36"/>
      <c r="CW96" s="35"/>
      <c r="CX96" s="37"/>
      <c r="CY96" s="35"/>
      <c r="CZ96" s="38"/>
      <c r="DC96" s="36"/>
      <c r="DD96" s="36"/>
      <c r="DE96" s="35"/>
      <c r="DF96" s="37"/>
      <c r="DG96" s="35"/>
      <c r="DH96" s="38"/>
      <c r="DK96" s="36"/>
      <c r="DL96" s="36"/>
      <c r="DM96" s="35"/>
      <c r="DN96" s="37"/>
      <c r="DO96" s="35"/>
      <c r="DP96" s="38"/>
      <c r="DS96" s="36"/>
      <c r="DT96" s="36"/>
      <c r="DU96" s="35"/>
      <c r="DV96" s="37"/>
      <c r="DW96" s="35"/>
      <c r="DX96" s="38"/>
      <c r="EA96" s="36"/>
      <c r="EB96" s="36"/>
      <c r="EC96" s="35"/>
      <c r="ED96" s="37"/>
      <c r="EE96" s="35"/>
      <c r="EF96" s="38"/>
      <c r="EI96" s="36"/>
      <c r="EJ96" s="36"/>
      <c r="EK96" s="35"/>
      <c r="EL96" s="37"/>
      <c r="EM96" s="35"/>
      <c r="EN96" s="38"/>
      <c r="EQ96" s="36"/>
      <c r="ER96" s="36"/>
      <c r="ES96" s="35"/>
      <c r="ET96" s="37"/>
      <c r="EU96" s="35"/>
      <c r="EV96" s="38"/>
      <c r="EY96" s="36"/>
      <c r="EZ96" s="36"/>
      <c r="FA96" s="35"/>
      <c r="FB96" s="37"/>
      <c r="FC96" s="35"/>
      <c r="FD96" s="38"/>
      <c r="FG96" s="36"/>
      <c r="FH96" s="36"/>
      <c r="FI96" s="35"/>
      <c r="FJ96" s="37"/>
      <c r="FK96" s="35"/>
      <c r="FL96" s="38"/>
      <c r="FO96" s="36"/>
      <c r="FP96" s="36"/>
      <c r="FQ96" s="35"/>
      <c r="FR96" s="37"/>
      <c r="FS96" s="35"/>
      <c r="FT96" s="38"/>
      <c r="FW96" s="36"/>
      <c r="FX96" s="36"/>
      <c r="FY96" s="35"/>
      <c r="FZ96" s="37"/>
      <c r="GA96" s="35"/>
      <c r="GB96" s="38"/>
      <c r="GE96" s="36"/>
      <c r="GF96" s="36"/>
      <c r="GG96" s="35"/>
      <c r="GH96" s="37"/>
      <c r="GI96" s="35"/>
      <c r="GJ96" s="38"/>
      <c r="GM96" s="36"/>
      <c r="GN96" s="36"/>
      <c r="GO96" s="35"/>
      <c r="GP96" s="37"/>
      <c r="GQ96" s="35"/>
      <c r="GR96" s="38"/>
      <c r="GU96" s="36"/>
      <c r="GV96" s="36"/>
      <c r="GW96" s="35"/>
      <c r="GX96" s="37"/>
      <c r="GY96" s="35"/>
      <c r="GZ96" s="38"/>
      <c r="HC96" s="36"/>
      <c r="HD96" s="36"/>
      <c r="HE96" s="35"/>
      <c r="HF96" s="37"/>
      <c r="HG96" s="35"/>
      <c r="HH96" s="38"/>
      <c r="HK96" s="36"/>
      <c r="HL96" s="36"/>
      <c r="HM96" s="35"/>
      <c r="HN96" s="37"/>
      <c r="HO96" s="35"/>
      <c r="HP96" s="38"/>
      <c r="HS96" s="36"/>
      <c r="HT96" s="36"/>
      <c r="HU96" s="35"/>
      <c r="HV96" s="37"/>
      <c r="HW96" s="35"/>
      <c r="HX96" s="38"/>
      <c r="IA96" s="36"/>
      <c r="IB96" s="36"/>
      <c r="IC96" s="35"/>
      <c r="ID96" s="37"/>
      <c r="IE96" s="35"/>
      <c r="IF96" s="38"/>
      <c r="II96" s="36"/>
      <c r="IJ96" s="36"/>
      <c r="IK96" s="35"/>
    </row>
    <row r="97" spans="1:245" s="39" customFormat="1" ht="15" customHeight="1">
      <c r="A97" s="21" t="s">
        <v>213</v>
      </c>
      <c r="B97" s="21" t="s">
        <v>214</v>
      </c>
      <c r="C97" s="22"/>
      <c r="D97" s="21"/>
      <c r="E97" s="21">
        <v>54.6</v>
      </c>
      <c r="F97" s="25"/>
      <c r="G97" s="34"/>
      <c r="H97" s="21" t="s">
        <v>16</v>
      </c>
      <c r="I97">
        <f t="shared" si="7"/>
        <v>0</v>
      </c>
      <c r="J97">
        <f t="shared" si="7"/>
        <v>0</v>
      </c>
      <c r="K97">
        <f t="shared" si="7"/>
        <v>0</v>
      </c>
      <c r="L97">
        <f t="shared" si="7"/>
        <v>0</v>
      </c>
      <c r="M97">
        <f t="shared" si="7"/>
        <v>0</v>
      </c>
      <c r="N97" s="35"/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10"/>
        <v>54.6</v>
      </c>
      <c r="T97">
        <f t="shared" si="8"/>
        <v>0</v>
      </c>
      <c r="U97" s="35"/>
      <c r="V97" s="37"/>
      <c r="W97" s="35"/>
      <c r="X97" s="38"/>
      <c r="AA97" s="36"/>
      <c r="AB97" s="36"/>
      <c r="AC97" s="35"/>
      <c r="AD97" s="37"/>
      <c r="AE97" s="35"/>
      <c r="AF97" s="38"/>
      <c r="AI97" s="36"/>
      <c r="AJ97" s="36"/>
      <c r="AK97" s="35"/>
      <c r="AL97" s="37"/>
      <c r="AM97" s="35"/>
      <c r="AN97" s="38"/>
      <c r="AQ97" s="36"/>
      <c r="AR97" s="36"/>
      <c r="AS97" s="35"/>
      <c r="AT97" s="37"/>
      <c r="AU97" s="35"/>
      <c r="AV97" s="38"/>
      <c r="AY97" s="36"/>
      <c r="AZ97" s="36"/>
      <c r="BA97" s="35"/>
      <c r="BB97" s="37"/>
      <c r="BC97" s="35"/>
      <c r="BD97" s="38"/>
      <c r="BG97" s="36"/>
      <c r="BH97" s="36"/>
      <c r="BI97" s="35"/>
      <c r="BJ97" s="37"/>
      <c r="BK97" s="35"/>
      <c r="BL97" s="38"/>
      <c r="BO97" s="36"/>
      <c r="BP97" s="36"/>
      <c r="BQ97" s="35"/>
      <c r="BR97" s="37"/>
      <c r="BS97" s="35"/>
      <c r="BT97" s="38"/>
      <c r="BW97" s="36"/>
      <c r="BX97" s="36"/>
      <c r="BY97" s="35"/>
      <c r="BZ97" s="37"/>
      <c r="CA97" s="35"/>
      <c r="CB97" s="38"/>
      <c r="CE97" s="36"/>
      <c r="CF97" s="36"/>
      <c r="CG97" s="35"/>
      <c r="CH97" s="37"/>
      <c r="CI97" s="35"/>
      <c r="CJ97" s="38"/>
      <c r="CM97" s="36"/>
      <c r="CN97" s="36"/>
      <c r="CO97" s="35"/>
      <c r="CP97" s="37"/>
      <c r="CQ97" s="35"/>
      <c r="CR97" s="38"/>
      <c r="CU97" s="36"/>
      <c r="CV97" s="36"/>
      <c r="CW97" s="35"/>
      <c r="CX97" s="37"/>
      <c r="CY97" s="35"/>
      <c r="CZ97" s="38"/>
      <c r="DC97" s="36"/>
      <c r="DD97" s="36"/>
      <c r="DE97" s="35"/>
      <c r="DF97" s="37"/>
      <c r="DG97" s="35"/>
      <c r="DH97" s="38"/>
      <c r="DK97" s="36"/>
      <c r="DL97" s="36"/>
      <c r="DM97" s="35"/>
      <c r="DN97" s="37"/>
      <c r="DO97" s="35"/>
      <c r="DP97" s="38"/>
      <c r="DS97" s="36"/>
      <c r="DT97" s="36"/>
      <c r="DU97" s="35"/>
      <c r="DV97" s="37"/>
      <c r="DW97" s="35"/>
      <c r="DX97" s="38"/>
      <c r="EA97" s="36"/>
      <c r="EB97" s="36"/>
      <c r="EC97" s="35"/>
      <c r="ED97" s="37"/>
      <c r="EE97" s="35"/>
      <c r="EF97" s="38"/>
      <c r="EI97" s="36"/>
      <c r="EJ97" s="36"/>
      <c r="EK97" s="35"/>
      <c r="EL97" s="37"/>
      <c r="EM97" s="35"/>
      <c r="EN97" s="38"/>
      <c r="EQ97" s="36"/>
      <c r="ER97" s="36"/>
      <c r="ES97" s="35"/>
      <c r="ET97" s="37"/>
      <c r="EU97" s="35"/>
      <c r="EV97" s="38"/>
      <c r="EY97" s="36"/>
      <c r="EZ97" s="36"/>
      <c r="FA97" s="35"/>
      <c r="FB97" s="37"/>
      <c r="FC97" s="35"/>
      <c r="FD97" s="38"/>
      <c r="FG97" s="36"/>
      <c r="FH97" s="36"/>
      <c r="FI97" s="35"/>
      <c r="FJ97" s="37"/>
      <c r="FK97" s="35"/>
      <c r="FL97" s="38"/>
      <c r="FO97" s="36"/>
      <c r="FP97" s="36"/>
      <c r="FQ97" s="35"/>
      <c r="FR97" s="37"/>
      <c r="FS97" s="35"/>
      <c r="FT97" s="38"/>
      <c r="FW97" s="36"/>
      <c r="FX97" s="36"/>
      <c r="FY97" s="35"/>
      <c r="FZ97" s="37"/>
      <c r="GA97" s="35"/>
      <c r="GB97" s="38"/>
      <c r="GE97" s="36"/>
      <c r="GF97" s="36"/>
      <c r="GG97" s="35"/>
      <c r="GH97" s="37"/>
      <c r="GI97" s="35"/>
      <c r="GJ97" s="38"/>
      <c r="GM97" s="36"/>
      <c r="GN97" s="36"/>
      <c r="GO97" s="35"/>
      <c r="GP97" s="37"/>
      <c r="GQ97" s="35"/>
      <c r="GR97" s="38"/>
      <c r="GU97" s="36"/>
      <c r="GV97" s="36"/>
      <c r="GW97" s="35"/>
      <c r="GX97" s="37"/>
      <c r="GY97" s="35"/>
      <c r="GZ97" s="38"/>
      <c r="HC97" s="36"/>
      <c r="HD97" s="36"/>
      <c r="HE97" s="35"/>
      <c r="HF97" s="37"/>
      <c r="HG97" s="35"/>
      <c r="HH97" s="38"/>
      <c r="HK97" s="36"/>
      <c r="HL97" s="36"/>
      <c r="HM97" s="35"/>
      <c r="HN97" s="37"/>
      <c r="HO97" s="35"/>
      <c r="HP97" s="38"/>
      <c r="HS97" s="36"/>
      <c r="HT97" s="36"/>
      <c r="HU97" s="35"/>
      <c r="HV97" s="37"/>
      <c r="HW97" s="35"/>
      <c r="HX97" s="38"/>
      <c r="IA97" s="36"/>
      <c r="IB97" s="36"/>
      <c r="IC97" s="35"/>
      <c r="ID97" s="37"/>
      <c r="IE97" s="35"/>
      <c r="IF97" s="38"/>
      <c r="II97" s="36"/>
      <c r="IJ97" s="36"/>
      <c r="IK97" s="35"/>
    </row>
    <row r="98" spans="1:245" s="39" customFormat="1" ht="15" customHeight="1">
      <c r="A98" s="26"/>
      <c r="B98" s="26"/>
      <c r="C98" s="40"/>
      <c r="D98" s="26"/>
      <c r="E98" s="26"/>
      <c r="F98" s="41"/>
      <c r="G98" s="42"/>
      <c r="H98" s="26"/>
      <c r="I98" s="35"/>
      <c r="J98" s="38"/>
      <c r="M98" s="36"/>
      <c r="N98" s="35"/>
      <c r="O98" s="37"/>
      <c r="P98" s="38"/>
      <c r="S98" s="36"/>
      <c r="T98" s="36"/>
      <c r="U98" s="35"/>
      <c r="V98" s="37"/>
      <c r="W98" s="35"/>
      <c r="X98" s="38"/>
      <c r="AA98" s="36"/>
      <c r="AB98" s="36"/>
      <c r="AC98" s="35"/>
      <c r="AD98" s="37"/>
      <c r="AE98" s="35"/>
      <c r="AF98" s="38"/>
      <c r="AI98" s="36"/>
      <c r="AJ98" s="36"/>
      <c r="AK98" s="35"/>
      <c r="AL98" s="37"/>
      <c r="AM98" s="35"/>
      <c r="AN98" s="38"/>
      <c r="AQ98" s="36"/>
      <c r="AR98" s="36"/>
      <c r="AS98" s="35"/>
      <c r="AT98" s="37"/>
      <c r="AU98" s="35"/>
      <c r="AV98" s="38"/>
      <c r="AY98" s="36"/>
      <c r="AZ98" s="36"/>
      <c r="BA98" s="35"/>
      <c r="BB98" s="37"/>
      <c r="BC98" s="35"/>
      <c r="BD98" s="38"/>
      <c r="BG98" s="36"/>
      <c r="BH98" s="36"/>
      <c r="BI98" s="35"/>
      <c r="BJ98" s="37"/>
      <c r="BK98" s="35"/>
      <c r="BL98" s="38"/>
      <c r="BO98" s="36"/>
      <c r="BP98" s="36"/>
      <c r="BQ98" s="35"/>
      <c r="BR98" s="37"/>
      <c r="BS98" s="35"/>
      <c r="BT98" s="38"/>
      <c r="BW98" s="36"/>
      <c r="BX98" s="36"/>
      <c r="BY98" s="35"/>
      <c r="BZ98" s="37"/>
      <c r="CA98" s="35"/>
      <c r="CB98" s="38"/>
      <c r="CE98" s="36"/>
      <c r="CF98" s="36"/>
      <c r="CG98" s="35"/>
      <c r="CH98" s="37"/>
      <c r="CI98" s="35"/>
      <c r="CJ98" s="38"/>
      <c r="CM98" s="36"/>
      <c r="CN98" s="36"/>
      <c r="CO98" s="35"/>
      <c r="CP98" s="37"/>
      <c r="CQ98" s="35"/>
      <c r="CR98" s="38"/>
      <c r="CU98" s="36"/>
      <c r="CV98" s="36"/>
      <c r="CW98" s="35"/>
      <c r="CX98" s="37"/>
      <c r="CY98" s="35"/>
      <c r="CZ98" s="38"/>
      <c r="DC98" s="36"/>
      <c r="DD98" s="36"/>
      <c r="DE98" s="35"/>
      <c r="DF98" s="37"/>
      <c r="DG98" s="35"/>
      <c r="DH98" s="38"/>
      <c r="DK98" s="36"/>
      <c r="DL98" s="36"/>
      <c r="DM98" s="35"/>
      <c r="DN98" s="37"/>
      <c r="DO98" s="35"/>
      <c r="DP98" s="38"/>
      <c r="DS98" s="36"/>
      <c r="DT98" s="36"/>
      <c r="DU98" s="35"/>
      <c r="DV98" s="37"/>
      <c r="DW98" s="35"/>
      <c r="DX98" s="38"/>
      <c r="EA98" s="36"/>
      <c r="EB98" s="36"/>
      <c r="EC98" s="35"/>
      <c r="ED98" s="37"/>
      <c r="EE98" s="35"/>
      <c r="EF98" s="38"/>
      <c r="EI98" s="36"/>
      <c r="EJ98" s="36"/>
      <c r="EK98" s="35"/>
      <c r="EL98" s="37"/>
      <c r="EM98" s="35"/>
      <c r="EN98" s="38"/>
      <c r="EQ98" s="36"/>
      <c r="ER98" s="36"/>
      <c r="ES98" s="35"/>
      <c r="ET98" s="37"/>
      <c r="EU98" s="35"/>
      <c r="EV98" s="38"/>
      <c r="EY98" s="36"/>
      <c r="EZ98" s="36"/>
      <c r="FA98" s="35"/>
      <c r="FB98" s="37"/>
      <c r="FC98" s="35"/>
      <c r="FD98" s="38"/>
      <c r="FG98" s="36"/>
      <c r="FH98" s="36"/>
      <c r="FI98" s="35"/>
      <c r="FJ98" s="37"/>
      <c r="FK98" s="35"/>
      <c r="FL98" s="38"/>
      <c r="FO98" s="36"/>
      <c r="FP98" s="36"/>
      <c r="FQ98" s="35"/>
      <c r="FR98" s="37"/>
      <c r="FS98" s="35"/>
      <c r="FT98" s="38"/>
      <c r="FW98" s="36"/>
      <c r="FX98" s="36"/>
      <c r="FY98" s="35"/>
      <c r="FZ98" s="37"/>
      <c r="GA98" s="35"/>
      <c r="GB98" s="38"/>
      <c r="GE98" s="36"/>
      <c r="GF98" s="36"/>
      <c r="GG98" s="35"/>
      <c r="GH98" s="37"/>
      <c r="GI98" s="35"/>
      <c r="GJ98" s="38"/>
      <c r="GM98" s="36"/>
      <c r="GN98" s="36"/>
      <c r="GO98" s="35"/>
      <c r="GP98" s="37"/>
      <c r="GQ98" s="35"/>
      <c r="GR98" s="38"/>
      <c r="GU98" s="36"/>
      <c r="GV98" s="36"/>
      <c r="GW98" s="35"/>
      <c r="GX98" s="37"/>
      <c r="GY98" s="35"/>
      <c r="GZ98" s="38"/>
      <c r="HC98" s="36"/>
      <c r="HD98" s="36"/>
      <c r="HE98" s="35"/>
      <c r="HF98" s="37"/>
      <c r="HG98" s="35"/>
      <c r="HH98" s="38"/>
      <c r="HK98" s="36"/>
      <c r="HL98" s="36"/>
      <c r="HM98" s="35"/>
      <c r="HN98" s="37"/>
      <c r="HO98" s="35"/>
      <c r="HP98" s="38"/>
      <c r="HS98" s="36"/>
      <c r="HT98" s="36"/>
      <c r="HU98" s="35"/>
      <c r="HV98" s="37"/>
      <c r="HW98" s="35"/>
      <c r="HX98" s="38"/>
      <c r="IA98" s="36"/>
      <c r="IB98" s="36"/>
      <c r="IC98" s="35"/>
      <c r="ID98" s="37"/>
      <c r="IE98" s="35"/>
      <c r="IF98" s="38"/>
      <c r="II98" s="36"/>
      <c r="IJ98" s="36"/>
      <c r="IK98" s="35"/>
    </row>
    <row r="99" spans="1:245" s="39" customFormat="1" ht="15" customHeight="1">
      <c r="A99" s="26"/>
      <c r="B99" s="26"/>
      <c r="C99" s="40"/>
      <c r="D99" s="26"/>
      <c r="E99" s="26"/>
      <c r="F99" s="41"/>
      <c r="G99" s="42"/>
      <c r="H99" s="26"/>
      <c r="I99" s="35"/>
      <c r="J99" s="38"/>
      <c r="M99" s="36"/>
      <c r="N99" s="35"/>
      <c r="O99" s="37"/>
      <c r="P99" s="38"/>
      <c r="S99" s="36"/>
      <c r="T99" s="36"/>
      <c r="U99" s="35"/>
      <c r="V99" s="37"/>
      <c r="W99" s="35"/>
      <c r="X99" s="38"/>
      <c r="AA99" s="36"/>
      <c r="AB99" s="36"/>
      <c r="AC99" s="35"/>
      <c r="AD99" s="37"/>
      <c r="AE99" s="35"/>
      <c r="AF99" s="38"/>
      <c r="AI99" s="36"/>
      <c r="AJ99" s="36"/>
      <c r="AK99" s="35"/>
      <c r="AL99" s="37"/>
      <c r="AM99" s="35"/>
      <c r="AN99" s="38"/>
      <c r="AQ99" s="36"/>
      <c r="AR99" s="36"/>
      <c r="AS99" s="35"/>
      <c r="AT99" s="37"/>
      <c r="AU99" s="35"/>
      <c r="AV99" s="38"/>
      <c r="AY99" s="36"/>
      <c r="AZ99" s="36"/>
      <c r="BA99" s="35"/>
      <c r="BB99" s="37"/>
      <c r="BC99" s="35"/>
      <c r="BD99" s="38"/>
      <c r="BG99" s="36"/>
      <c r="BH99" s="36"/>
      <c r="BI99" s="35"/>
      <c r="BJ99" s="37"/>
      <c r="BK99" s="35"/>
      <c r="BL99" s="38"/>
      <c r="BO99" s="36"/>
      <c r="BP99" s="36"/>
      <c r="BQ99" s="35"/>
      <c r="BR99" s="37"/>
      <c r="BS99" s="35"/>
      <c r="BT99" s="38"/>
      <c r="BW99" s="36"/>
      <c r="BX99" s="36"/>
      <c r="BY99" s="35"/>
      <c r="BZ99" s="37"/>
      <c r="CA99" s="35"/>
      <c r="CB99" s="38"/>
      <c r="CE99" s="36"/>
      <c r="CF99" s="36"/>
      <c r="CG99" s="35"/>
      <c r="CH99" s="37"/>
      <c r="CI99" s="35"/>
      <c r="CJ99" s="38"/>
      <c r="CM99" s="36"/>
      <c r="CN99" s="36"/>
      <c r="CO99" s="35"/>
      <c r="CP99" s="37"/>
      <c r="CQ99" s="35"/>
      <c r="CR99" s="38"/>
      <c r="CU99" s="36"/>
      <c r="CV99" s="36"/>
      <c r="CW99" s="35"/>
      <c r="CX99" s="37"/>
      <c r="CY99" s="35"/>
      <c r="CZ99" s="38"/>
      <c r="DC99" s="36"/>
      <c r="DD99" s="36"/>
      <c r="DE99" s="35"/>
      <c r="DF99" s="37"/>
      <c r="DG99" s="35"/>
      <c r="DH99" s="38"/>
      <c r="DK99" s="36"/>
      <c r="DL99" s="36"/>
      <c r="DM99" s="35"/>
      <c r="DN99" s="37"/>
      <c r="DO99" s="35"/>
      <c r="DP99" s="38"/>
      <c r="DS99" s="36"/>
      <c r="DT99" s="36"/>
      <c r="DU99" s="35"/>
      <c r="DV99" s="37"/>
      <c r="DW99" s="35"/>
      <c r="DX99" s="38"/>
      <c r="EA99" s="36"/>
      <c r="EB99" s="36"/>
      <c r="EC99" s="35"/>
      <c r="ED99" s="37"/>
      <c r="EE99" s="35"/>
      <c r="EF99" s="38"/>
      <c r="EI99" s="36"/>
      <c r="EJ99" s="36"/>
      <c r="EK99" s="35"/>
      <c r="EL99" s="37"/>
      <c r="EM99" s="35"/>
      <c r="EN99" s="38"/>
      <c r="EQ99" s="36"/>
      <c r="ER99" s="36"/>
      <c r="ES99" s="35"/>
      <c r="ET99" s="37"/>
      <c r="EU99" s="35"/>
      <c r="EV99" s="38"/>
      <c r="EY99" s="36"/>
      <c r="EZ99" s="36"/>
      <c r="FA99" s="35"/>
      <c r="FB99" s="37"/>
      <c r="FC99" s="35"/>
      <c r="FD99" s="38"/>
      <c r="FG99" s="36"/>
      <c r="FH99" s="36"/>
      <c r="FI99" s="35"/>
      <c r="FJ99" s="37"/>
      <c r="FK99" s="35"/>
      <c r="FL99" s="38"/>
      <c r="FO99" s="36"/>
      <c r="FP99" s="36"/>
      <c r="FQ99" s="35"/>
      <c r="FR99" s="37"/>
      <c r="FS99" s="35"/>
      <c r="FT99" s="38"/>
      <c r="FW99" s="36"/>
      <c r="FX99" s="36"/>
      <c r="FY99" s="35"/>
      <c r="FZ99" s="37"/>
      <c r="GA99" s="35"/>
      <c r="GB99" s="38"/>
      <c r="GE99" s="36"/>
      <c r="GF99" s="36"/>
      <c r="GG99" s="35"/>
      <c r="GH99" s="37"/>
      <c r="GI99" s="35"/>
      <c r="GJ99" s="38"/>
      <c r="GM99" s="36"/>
      <c r="GN99" s="36"/>
      <c r="GO99" s="35"/>
      <c r="GP99" s="37"/>
      <c r="GQ99" s="35"/>
      <c r="GR99" s="38"/>
      <c r="GU99" s="36"/>
      <c r="GV99" s="36"/>
      <c r="GW99" s="35"/>
      <c r="GX99" s="37"/>
      <c r="GY99" s="35"/>
      <c r="GZ99" s="38"/>
      <c r="HC99" s="36"/>
      <c r="HD99" s="36"/>
      <c r="HE99" s="35"/>
      <c r="HF99" s="37"/>
      <c r="HG99" s="35"/>
      <c r="HH99" s="38"/>
      <c r="HK99" s="36"/>
      <c r="HL99" s="36"/>
      <c r="HM99" s="35"/>
      <c r="HN99" s="37"/>
      <c r="HO99" s="35"/>
      <c r="HP99" s="38"/>
      <c r="HS99" s="36"/>
      <c r="HT99" s="36"/>
      <c r="HU99" s="35"/>
      <c r="HV99" s="37"/>
      <c r="HW99" s="35"/>
      <c r="HX99" s="38"/>
      <c r="IA99" s="36"/>
      <c r="IB99" s="36"/>
      <c r="IC99" s="35"/>
      <c r="ID99" s="37"/>
      <c r="IE99" s="35"/>
      <c r="IF99" s="38"/>
      <c r="II99" s="36"/>
      <c r="IJ99" s="36"/>
      <c r="IK99" s="35"/>
    </row>
    <row r="100" spans="1:245" s="39" customFormat="1" ht="15" customHeight="1">
      <c r="A100" s="26"/>
      <c r="B100" s="26"/>
      <c r="C100" s="40"/>
      <c r="D100" s="26"/>
      <c r="E100" s="26"/>
      <c r="F100" s="41"/>
      <c r="G100" s="42"/>
      <c r="H100" s="26"/>
      <c r="I100" s="35"/>
      <c r="J100" s="38"/>
      <c r="M100" s="36"/>
      <c r="N100" s="35"/>
      <c r="O100" s="37"/>
      <c r="P100" s="38"/>
      <c r="S100" s="36"/>
      <c r="T100" s="36"/>
      <c r="U100" s="35"/>
      <c r="V100" s="37"/>
      <c r="W100" s="35"/>
      <c r="X100" s="38"/>
      <c r="AA100" s="36"/>
      <c r="AB100" s="36"/>
      <c r="AC100" s="35"/>
      <c r="AD100" s="37"/>
      <c r="AE100" s="35"/>
      <c r="AF100" s="38"/>
      <c r="AI100" s="36"/>
      <c r="AJ100" s="36"/>
      <c r="AK100" s="35"/>
      <c r="AL100" s="37"/>
      <c r="AM100" s="35"/>
      <c r="AN100" s="38"/>
      <c r="AQ100" s="36"/>
      <c r="AR100" s="36"/>
      <c r="AS100" s="35"/>
      <c r="AT100" s="37"/>
      <c r="AU100" s="35"/>
      <c r="AV100" s="38"/>
      <c r="AY100" s="36"/>
      <c r="AZ100" s="36"/>
      <c r="BA100" s="35"/>
      <c r="BB100" s="37"/>
      <c r="BC100" s="35"/>
      <c r="BD100" s="38"/>
      <c r="BG100" s="36"/>
      <c r="BH100" s="36"/>
      <c r="BI100" s="35"/>
      <c r="BJ100" s="37"/>
      <c r="BK100" s="35"/>
      <c r="BL100" s="38"/>
      <c r="BO100" s="36"/>
      <c r="BP100" s="36"/>
      <c r="BQ100" s="35"/>
      <c r="BR100" s="37"/>
      <c r="BS100" s="35"/>
      <c r="BT100" s="38"/>
      <c r="BW100" s="36"/>
      <c r="BX100" s="36"/>
      <c r="BY100" s="35"/>
      <c r="BZ100" s="37"/>
      <c r="CA100" s="35"/>
      <c r="CB100" s="38"/>
      <c r="CE100" s="36"/>
      <c r="CF100" s="36"/>
      <c r="CG100" s="35"/>
      <c r="CH100" s="37"/>
      <c r="CI100" s="35"/>
      <c r="CJ100" s="38"/>
      <c r="CM100" s="36"/>
      <c r="CN100" s="36"/>
      <c r="CO100" s="35"/>
      <c r="CP100" s="37"/>
      <c r="CQ100" s="35"/>
      <c r="CR100" s="38"/>
      <c r="CU100" s="36"/>
      <c r="CV100" s="36"/>
      <c r="CW100" s="35"/>
      <c r="CX100" s="37"/>
      <c r="CY100" s="35"/>
      <c r="CZ100" s="38"/>
      <c r="DC100" s="36"/>
      <c r="DD100" s="36"/>
      <c r="DE100" s="35"/>
      <c r="DF100" s="37"/>
      <c r="DG100" s="35"/>
      <c r="DH100" s="38"/>
      <c r="DK100" s="36"/>
      <c r="DL100" s="36"/>
      <c r="DM100" s="35"/>
      <c r="DN100" s="37"/>
      <c r="DO100" s="35"/>
      <c r="DP100" s="38"/>
      <c r="DS100" s="36"/>
      <c r="DT100" s="36"/>
      <c r="DU100" s="35"/>
      <c r="DV100" s="37"/>
      <c r="DW100" s="35"/>
      <c r="DX100" s="38"/>
      <c r="EA100" s="36"/>
      <c r="EB100" s="36"/>
      <c r="EC100" s="35"/>
      <c r="ED100" s="37"/>
      <c r="EE100" s="35"/>
      <c r="EF100" s="38"/>
      <c r="EI100" s="36"/>
      <c r="EJ100" s="36"/>
      <c r="EK100" s="35"/>
      <c r="EL100" s="37"/>
      <c r="EM100" s="35"/>
      <c r="EN100" s="38"/>
      <c r="EQ100" s="36"/>
      <c r="ER100" s="36"/>
      <c r="ES100" s="35"/>
      <c r="ET100" s="37"/>
      <c r="EU100" s="35"/>
      <c r="EV100" s="38"/>
      <c r="EY100" s="36"/>
      <c r="EZ100" s="36"/>
      <c r="FA100" s="35"/>
      <c r="FB100" s="37"/>
      <c r="FC100" s="35"/>
      <c r="FD100" s="38"/>
      <c r="FG100" s="36"/>
      <c r="FH100" s="36"/>
      <c r="FI100" s="35"/>
      <c r="FJ100" s="37"/>
      <c r="FK100" s="35"/>
      <c r="FL100" s="38"/>
      <c r="FO100" s="36"/>
      <c r="FP100" s="36"/>
      <c r="FQ100" s="35"/>
      <c r="FR100" s="37"/>
      <c r="FS100" s="35"/>
      <c r="FT100" s="38"/>
      <c r="FW100" s="36"/>
      <c r="FX100" s="36"/>
      <c r="FY100" s="35"/>
      <c r="FZ100" s="37"/>
      <c r="GA100" s="35"/>
      <c r="GB100" s="38"/>
      <c r="GE100" s="36"/>
      <c r="GF100" s="36"/>
      <c r="GG100" s="35"/>
      <c r="GH100" s="37"/>
      <c r="GI100" s="35"/>
      <c r="GJ100" s="38"/>
      <c r="GM100" s="36"/>
      <c r="GN100" s="36"/>
      <c r="GO100" s="35"/>
      <c r="GP100" s="37"/>
      <c r="GQ100" s="35"/>
      <c r="GR100" s="38"/>
      <c r="GU100" s="36"/>
      <c r="GV100" s="36"/>
      <c r="GW100" s="35"/>
      <c r="GX100" s="37"/>
      <c r="GY100" s="35"/>
      <c r="GZ100" s="38"/>
      <c r="HC100" s="36"/>
      <c r="HD100" s="36"/>
      <c r="HE100" s="35"/>
      <c r="HF100" s="37"/>
      <c r="HG100" s="35"/>
      <c r="HH100" s="38"/>
      <c r="HK100" s="36"/>
      <c r="HL100" s="36"/>
      <c r="HM100" s="35"/>
      <c r="HN100" s="37"/>
      <c r="HO100" s="35"/>
      <c r="HP100" s="38"/>
      <c r="HS100" s="36"/>
      <c r="HT100" s="36"/>
      <c r="HU100" s="35"/>
      <c r="HV100" s="37"/>
      <c r="HW100" s="35"/>
      <c r="HX100" s="38"/>
      <c r="IA100" s="36"/>
      <c r="IB100" s="36"/>
      <c r="IC100" s="35"/>
      <c r="ID100" s="37"/>
      <c r="IE100" s="35"/>
      <c r="IF100" s="38"/>
      <c r="II100" s="36"/>
      <c r="IJ100" s="36"/>
      <c r="IK100" s="35"/>
    </row>
    <row r="101" spans="1:245" s="39" customFormat="1" ht="15" customHeight="1">
      <c r="A101" s="37"/>
      <c r="B101" s="35"/>
      <c r="C101" s="43"/>
      <c r="D101" s="35"/>
      <c r="E101" s="38"/>
      <c r="F101" s="44"/>
      <c r="G101" s="44"/>
      <c r="I101" s="35"/>
      <c r="J101" s="38"/>
      <c r="M101" s="36"/>
      <c r="N101" s="35"/>
      <c r="O101" s="37"/>
      <c r="P101" s="38"/>
      <c r="S101" s="36"/>
      <c r="T101" s="36"/>
      <c r="U101" s="35"/>
      <c r="V101" s="37"/>
      <c r="W101" s="35"/>
      <c r="X101" s="38"/>
      <c r="AA101" s="36"/>
      <c r="AB101" s="36"/>
      <c r="AC101" s="35"/>
      <c r="AD101" s="37"/>
      <c r="AE101" s="35"/>
      <c r="AF101" s="38"/>
      <c r="AI101" s="36"/>
      <c r="AJ101" s="36"/>
      <c r="AK101" s="35"/>
      <c r="AL101" s="37"/>
      <c r="AM101" s="35"/>
      <c r="AN101" s="38"/>
      <c r="AQ101" s="36"/>
      <c r="AR101" s="36"/>
      <c r="AS101" s="35"/>
      <c r="AT101" s="37"/>
      <c r="AU101" s="35"/>
      <c r="AV101" s="38"/>
      <c r="AY101" s="36"/>
      <c r="AZ101" s="36"/>
      <c r="BA101" s="35"/>
      <c r="BB101" s="37"/>
      <c r="BC101" s="35"/>
      <c r="BD101" s="38"/>
      <c r="BG101" s="36"/>
      <c r="BH101" s="36"/>
      <c r="BI101" s="35"/>
      <c r="BJ101" s="37"/>
      <c r="BK101" s="35"/>
      <c r="BL101" s="38"/>
      <c r="BO101" s="36"/>
      <c r="BP101" s="36"/>
      <c r="BQ101" s="35"/>
      <c r="BR101" s="37"/>
      <c r="BS101" s="35"/>
      <c r="BT101" s="38"/>
      <c r="BW101" s="36"/>
      <c r="BX101" s="36"/>
      <c r="BY101" s="35"/>
      <c r="BZ101" s="37"/>
      <c r="CA101" s="35"/>
      <c r="CB101" s="38"/>
      <c r="CE101" s="36"/>
      <c r="CF101" s="36"/>
      <c r="CG101" s="35"/>
      <c r="CH101" s="37"/>
      <c r="CI101" s="35"/>
      <c r="CJ101" s="38"/>
      <c r="CM101" s="36"/>
      <c r="CN101" s="36"/>
      <c r="CO101" s="35"/>
      <c r="CP101" s="37"/>
      <c r="CQ101" s="35"/>
      <c r="CR101" s="38"/>
      <c r="CU101" s="36"/>
      <c r="CV101" s="36"/>
      <c r="CW101" s="35"/>
      <c r="CX101" s="37"/>
      <c r="CY101" s="35"/>
      <c r="CZ101" s="38"/>
      <c r="DC101" s="36"/>
      <c r="DD101" s="36"/>
      <c r="DE101" s="35"/>
      <c r="DF101" s="37"/>
      <c r="DG101" s="35"/>
      <c r="DH101" s="38"/>
      <c r="DK101" s="36"/>
      <c r="DL101" s="36"/>
      <c r="DM101" s="35"/>
      <c r="DN101" s="37"/>
      <c r="DO101" s="35"/>
      <c r="DP101" s="38"/>
      <c r="DS101" s="36"/>
      <c r="DT101" s="36"/>
      <c r="DU101" s="35"/>
      <c r="DV101" s="37"/>
      <c r="DW101" s="35"/>
      <c r="DX101" s="38"/>
      <c r="EA101" s="36"/>
      <c r="EB101" s="36"/>
      <c r="EC101" s="35"/>
      <c r="ED101" s="37"/>
      <c r="EE101" s="35"/>
      <c r="EF101" s="38"/>
      <c r="EI101" s="36"/>
      <c r="EJ101" s="36"/>
      <c r="EK101" s="35"/>
      <c r="EL101" s="37"/>
      <c r="EM101" s="35"/>
      <c r="EN101" s="38"/>
      <c r="EQ101" s="36"/>
      <c r="ER101" s="36"/>
      <c r="ES101" s="35"/>
      <c r="ET101" s="37"/>
      <c r="EU101" s="35"/>
      <c r="EV101" s="38"/>
      <c r="EY101" s="36"/>
      <c r="EZ101" s="36"/>
      <c r="FA101" s="35"/>
      <c r="FB101" s="37"/>
      <c r="FC101" s="35"/>
      <c r="FD101" s="38"/>
      <c r="FG101" s="36"/>
      <c r="FH101" s="36"/>
      <c r="FI101" s="35"/>
      <c r="FJ101" s="37"/>
      <c r="FK101" s="35"/>
      <c r="FL101" s="38"/>
      <c r="FO101" s="36"/>
      <c r="FP101" s="36"/>
      <c r="FQ101" s="35"/>
      <c r="FR101" s="37"/>
      <c r="FS101" s="35"/>
      <c r="FT101" s="38"/>
      <c r="FW101" s="36"/>
      <c r="FX101" s="36"/>
      <c r="FY101" s="35"/>
      <c r="FZ101" s="37"/>
      <c r="GA101" s="35"/>
      <c r="GB101" s="38"/>
      <c r="GE101" s="36"/>
      <c r="GF101" s="36"/>
      <c r="GG101" s="35"/>
      <c r="GH101" s="37"/>
      <c r="GI101" s="35"/>
      <c r="GJ101" s="38"/>
      <c r="GM101" s="36"/>
      <c r="GN101" s="36"/>
      <c r="GO101" s="35"/>
      <c r="GP101" s="37"/>
      <c r="GQ101" s="35"/>
      <c r="GR101" s="38"/>
      <c r="GU101" s="36"/>
      <c r="GV101" s="36"/>
      <c r="GW101" s="35"/>
      <c r="GX101" s="37"/>
      <c r="GY101" s="35"/>
      <c r="GZ101" s="38"/>
      <c r="HC101" s="36"/>
      <c r="HD101" s="36"/>
      <c r="HE101" s="35"/>
      <c r="HF101" s="37"/>
      <c r="HG101" s="35"/>
      <c r="HH101" s="38"/>
      <c r="HK101" s="36"/>
      <c r="HL101" s="36"/>
      <c r="HM101" s="35"/>
      <c r="HN101" s="37"/>
      <c r="HO101" s="35"/>
      <c r="HP101" s="38"/>
      <c r="HS101" s="36"/>
      <c r="HT101" s="36"/>
      <c r="HU101" s="35"/>
      <c r="HV101" s="37"/>
      <c r="HW101" s="35"/>
      <c r="HX101" s="38"/>
      <c r="IA101" s="36"/>
      <c r="IB101" s="36"/>
      <c r="IC101" s="35"/>
      <c r="ID101" s="37"/>
      <c r="IE101" s="35"/>
      <c r="IF101" s="38"/>
      <c r="II101" s="36"/>
      <c r="IJ101" s="36"/>
      <c r="IK101" s="35"/>
    </row>
    <row r="102" spans="1:8" ht="15" customHeight="1">
      <c r="A102" s="45"/>
      <c r="B102" s="7" t="s">
        <v>215</v>
      </c>
      <c r="C102" s="8"/>
      <c r="D102" s="7"/>
      <c r="E102" s="20">
        <f>SUM(E5:E99)-E91</f>
        <v>7706.780000000001</v>
      </c>
      <c r="F102" s="46">
        <f>SUM(I4:S4)-E91</f>
        <v>7706.780000000001</v>
      </c>
      <c r="G102" s="47"/>
      <c r="H102" s="22"/>
    </row>
    <row r="103" spans="1:8" ht="15" customHeight="1">
      <c r="A103" s="45"/>
      <c r="B103" s="7"/>
      <c r="C103" s="8"/>
      <c r="D103" s="7"/>
      <c r="E103" s="48"/>
      <c r="F103" s="32"/>
      <c r="G103" s="47"/>
      <c r="H103" s="22"/>
    </row>
    <row r="104" spans="1:8" ht="15" customHeight="1">
      <c r="A104" s="45"/>
      <c r="B104" s="7"/>
      <c r="C104" s="8"/>
      <c r="D104" s="7"/>
      <c r="E104" s="48"/>
      <c r="F104" s="32"/>
      <c r="G104" s="47"/>
      <c r="H104" s="22"/>
    </row>
    <row r="105" spans="1:8" ht="15" customHeight="1">
      <c r="A105" s="45"/>
      <c r="B105" s="7"/>
      <c r="C105" s="8"/>
      <c r="D105" s="7"/>
      <c r="E105" s="48"/>
      <c r="F105" s="32"/>
      <c r="G105" s="47"/>
      <c r="H105" s="22"/>
    </row>
    <row r="106" spans="1:8" ht="15" customHeight="1">
      <c r="A106" s="6"/>
      <c r="B106" s="48"/>
      <c r="C106" s="49"/>
      <c r="D106" s="48"/>
      <c r="E106" s="48"/>
      <c r="F106" s="32"/>
      <c r="G106" s="47"/>
      <c r="H106" s="22"/>
    </row>
    <row r="107" spans="1:8" ht="15" customHeight="1">
      <c r="A107" s="6"/>
      <c r="B107" s="49" t="str">
        <f>B102</f>
        <v>RAZEM POW. NETTO POZIOM  -1 (+42,65)</v>
      </c>
      <c r="C107" s="49"/>
      <c r="D107" s="49"/>
      <c r="E107" s="48">
        <f>E102</f>
        <v>7706.780000000001</v>
      </c>
      <c r="F107" s="32"/>
      <c r="G107" s="47"/>
      <c r="H107" s="22"/>
    </row>
    <row r="108" spans="2:5" ht="15" customHeight="1">
      <c r="B108" s="2" t="str">
        <f>'RZUTY 0'!B142</f>
        <v>RAZEM POW. NETTO POZIOM  0 (+47,375)</v>
      </c>
      <c r="E108" s="2">
        <f>'RZUTY 0'!E142</f>
        <v>7068.289999999998</v>
      </c>
    </row>
    <row r="109" spans="2:5" ht="15" customHeight="1">
      <c r="B109" s="2" t="str">
        <f>'RZUTY 1'!B82</f>
        <v>RAZEM POW. NETTO POZIOM  1 </v>
      </c>
      <c r="E109" s="2">
        <f>'RZUTY 1'!E82</f>
        <v>1476.9300000000003</v>
      </c>
    </row>
    <row r="110" spans="2:5" ht="15" customHeight="1">
      <c r="B110" s="15" t="str">
        <f>'RZUTY 2'!B54</f>
        <v>RAZEM POW. NETTO POZIOM 2</v>
      </c>
      <c r="C110" s="16"/>
      <c r="D110" s="15"/>
      <c r="E110" s="2">
        <f>'RZUTY 2'!E54</f>
        <v>544.1099999999999</v>
      </c>
    </row>
    <row r="111" spans="1:8" s="29" customFormat="1" ht="15" customHeight="1">
      <c r="A111" s="21"/>
      <c r="B111" s="27" t="s">
        <v>216</v>
      </c>
      <c r="C111" s="28"/>
      <c r="D111" s="27"/>
      <c r="E111" s="50">
        <v>996.12</v>
      </c>
      <c r="F111" s="9"/>
      <c r="G111" s="51"/>
      <c r="H111" s="28"/>
    </row>
    <row r="112" spans="2:5" ht="15" customHeight="1">
      <c r="B112" s="7" t="str">
        <f>'RZUTY 4'!B36</f>
        <v>RAZEM POW. NETTO POZIOM 4 </v>
      </c>
      <c r="C112" s="8"/>
      <c r="D112" s="7"/>
      <c r="E112" s="52">
        <f>'RZUTY 4'!E36</f>
        <v>489.35</v>
      </c>
    </row>
    <row r="113" spans="2:5" ht="15" customHeight="1">
      <c r="B113" s="2" t="str">
        <f>'RZUTY 5'!B12</f>
        <v>RAZEM POW. NETTO POZIOM 5</v>
      </c>
      <c r="E113" s="2">
        <f>'RZUTY 5'!E12</f>
        <v>57.83</v>
      </c>
    </row>
    <row r="115" spans="2:5" ht="15" customHeight="1">
      <c r="B115" s="2" t="s">
        <v>217</v>
      </c>
      <c r="E115" s="2">
        <f>SUM(E107:E113)</f>
        <v>18339.41</v>
      </c>
    </row>
    <row r="116" spans="1:8" s="29" customFormat="1" ht="15" customHeight="1">
      <c r="A116" s="21"/>
      <c r="B116" s="27"/>
      <c r="C116" s="28"/>
      <c r="D116" s="27"/>
      <c r="E116" s="27"/>
      <c r="F116" s="9"/>
      <c r="G116" s="51"/>
      <c r="H116" s="28"/>
    </row>
    <row r="118" spans="1:8" s="29" customFormat="1" ht="15" customHeight="1">
      <c r="A118" s="21"/>
      <c r="B118" s="27" t="s">
        <v>218</v>
      </c>
      <c r="C118" s="28"/>
      <c r="D118" s="27"/>
      <c r="E118" s="27">
        <f>E107</f>
        <v>7706.780000000001</v>
      </c>
      <c r="F118" s="9"/>
      <c r="G118" s="51"/>
      <c r="H118" s="28"/>
    </row>
    <row r="119" spans="1:8" s="29" customFormat="1" ht="15" customHeight="1">
      <c r="A119" s="21"/>
      <c r="B119" s="27" t="s">
        <v>219</v>
      </c>
      <c r="C119" s="28"/>
      <c r="D119" s="27"/>
      <c r="E119" s="27">
        <f>E113+E112+E111+E110+E109+E108</f>
        <v>10632.629999999997</v>
      </c>
      <c r="F119" s="9"/>
      <c r="G119" s="51"/>
      <c r="H119" s="28"/>
    </row>
    <row r="149" spans="2:5" ht="15" customHeight="1">
      <c r="B149" s="2" t="s">
        <v>220</v>
      </c>
      <c r="E149" s="53">
        <v>98.06</v>
      </c>
    </row>
  </sheetData>
  <sheetProtection selectLockedCells="1" selectUnlockedCells="1"/>
  <autoFilter ref="A4:IK97"/>
  <mergeCells count="1">
    <mergeCell ref="C80:C8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zoomScale="70" zoomScaleNormal="70" zoomScalePageLayoutView="0" workbookViewId="0" topLeftCell="A112">
      <selection activeCell="H135" sqref="H135"/>
    </sheetView>
  </sheetViews>
  <sheetFormatPr defaultColWidth="11.421875" defaultRowHeight="15"/>
  <cols>
    <col min="1" max="1" width="6.57421875" style="54" customWidth="1"/>
    <col min="2" max="4" width="48.7109375" style="55" customWidth="1"/>
    <col min="5" max="5" width="11.28125" style="52" customWidth="1"/>
    <col min="6" max="6" width="23.421875" style="56" customWidth="1"/>
    <col min="7" max="7" width="26.00390625" style="57" customWidth="1"/>
    <col min="8" max="8" width="10.7109375" style="56" customWidth="1"/>
    <col min="9" max="19" width="10.7109375" style="0" customWidth="1"/>
  </cols>
  <sheetData>
    <row r="1" spans="1:8" ht="15" customHeight="1">
      <c r="A1" s="21"/>
      <c r="B1" s="21" t="s">
        <v>221</v>
      </c>
      <c r="C1" s="21"/>
      <c r="D1" s="21"/>
      <c r="F1" s="22"/>
      <c r="G1" s="47"/>
      <c r="H1" s="22"/>
    </row>
    <row r="2" spans="1:20" ht="30" customHeight="1">
      <c r="A2" s="21"/>
      <c r="B2" s="21"/>
      <c r="C2" s="21"/>
      <c r="D2" s="21"/>
      <c r="F2" s="22"/>
      <c r="G2" s="47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  <c r="T2" s="10" t="s">
        <v>1115</v>
      </c>
    </row>
    <row r="3" spans="1:20" ht="15" customHeight="1">
      <c r="A3" s="58" t="s">
        <v>12</v>
      </c>
      <c r="B3" s="7" t="s">
        <v>13</v>
      </c>
      <c r="C3" s="7" t="s">
        <v>14</v>
      </c>
      <c r="D3" s="7" t="s">
        <v>15</v>
      </c>
      <c r="F3" s="59"/>
      <c r="G3" s="60"/>
      <c r="H3" s="14"/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  <c r="T3" s="14" t="s">
        <v>17</v>
      </c>
    </row>
    <row r="4" spans="1:20" ht="15" customHeight="1">
      <c r="A4" s="61"/>
      <c r="B4" s="15" t="s">
        <v>222</v>
      </c>
      <c r="C4" s="15"/>
      <c r="D4" s="15"/>
      <c r="E4" s="52" t="s">
        <v>19</v>
      </c>
      <c r="F4" s="8" t="s">
        <v>20</v>
      </c>
      <c r="G4" s="9" t="s">
        <v>21</v>
      </c>
      <c r="H4" s="8"/>
      <c r="I4" s="62">
        <f>SUM(I6:I139)</f>
        <v>856.79</v>
      </c>
      <c r="J4" s="62">
        <f aca="true" t="shared" si="0" ref="J4:T4">SUM(J6:J139)</f>
        <v>3709.6999999999994</v>
      </c>
      <c r="K4" s="62">
        <f t="shared" si="0"/>
        <v>0</v>
      </c>
      <c r="L4" s="62">
        <f t="shared" si="0"/>
        <v>171.8</v>
      </c>
      <c r="M4" s="62">
        <f t="shared" si="0"/>
        <v>0</v>
      </c>
      <c r="N4" s="62">
        <f t="shared" si="0"/>
        <v>0</v>
      </c>
      <c r="O4" s="62">
        <f t="shared" si="0"/>
        <v>587.8199999999999</v>
      </c>
      <c r="P4" s="62">
        <f t="shared" si="0"/>
        <v>0</v>
      </c>
      <c r="Q4" s="62">
        <f t="shared" si="0"/>
        <v>0</v>
      </c>
      <c r="R4" s="62">
        <f t="shared" si="0"/>
        <v>0</v>
      </c>
      <c r="S4" s="62">
        <f t="shared" si="0"/>
        <v>1742.18</v>
      </c>
      <c r="T4" s="62">
        <f t="shared" si="0"/>
        <v>856.79</v>
      </c>
    </row>
    <row r="5" spans="1:20" ht="15" customHeight="1">
      <c r="A5" s="21"/>
      <c r="B5" s="21"/>
      <c r="C5" s="21"/>
      <c r="D5" s="21"/>
      <c r="F5" s="22"/>
      <c r="G5" s="47"/>
      <c r="H5" s="22"/>
      <c r="T5">
        <f>IF($H5="tak",0,IF(B5=T$2,$E5,0))</f>
        <v>0</v>
      </c>
    </row>
    <row r="6" spans="1:20" ht="15" customHeight="1">
      <c r="A6" s="63" t="s">
        <v>223</v>
      </c>
      <c r="B6" s="64" t="s">
        <v>224</v>
      </c>
      <c r="C6" s="64"/>
      <c r="D6" s="64"/>
      <c r="E6" s="52">
        <v>73.85</v>
      </c>
      <c r="F6" s="22" t="s">
        <v>3</v>
      </c>
      <c r="G6" s="47" t="s">
        <v>27</v>
      </c>
      <c r="H6" s="22"/>
      <c r="I6">
        <f>IF($H6="tak",0,IF($F6=I$2,$E6,0))</f>
        <v>0</v>
      </c>
      <c r="J6">
        <f aca="true" t="shared" si="1" ref="J6:R21">IF($H6="tak",0,IF($F6=J$2,$E6,0))</f>
        <v>73.85</v>
      </c>
      <c r="K6">
        <f t="shared" si="1"/>
        <v>0</v>
      </c>
      <c r="L6">
        <f t="shared" si="1"/>
        <v>0</v>
      </c>
      <c r="M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aca="true" t="shared" si="2" ref="S6:S69">IF($H6="tak",$E6,0)</f>
        <v>0</v>
      </c>
      <c r="T6">
        <f>IF($H6="tak",0,IF(B6=T$2,$E6,0))</f>
        <v>0</v>
      </c>
    </row>
    <row r="7" spans="1:20" ht="15" customHeight="1">
      <c r="A7" s="63" t="s">
        <v>225</v>
      </c>
      <c r="B7" s="21" t="s">
        <v>72</v>
      </c>
      <c r="C7" s="21"/>
      <c r="D7" s="21"/>
      <c r="E7" s="52">
        <v>19.67</v>
      </c>
      <c r="F7" s="22" t="s">
        <v>3</v>
      </c>
      <c r="G7" s="47" t="s">
        <v>27</v>
      </c>
      <c r="H7" s="22"/>
      <c r="I7">
        <f aca="true" t="shared" si="3" ref="I7:M38">IF($H7="tak",0,IF($F7=I$2,$E7,0))</f>
        <v>0</v>
      </c>
      <c r="J7">
        <f t="shared" si="1"/>
        <v>19.67</v>
      </c>
      <c r="K7">
        <f t="shared" si="1"/>
        <v>0</v>
      </c>
      <c r="L7">
        <f t="shared" si="1"/>
        <v>0</v>
      </c>
      <c r="M7">
        <f t="shared" si="1"/>
        <v>0</v>
      </c>
      <c r="N7" s="65"/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2"/>
        <v>0</v>
      </c>
      <c r="T7">
        <f aca="true" t="shared" si="4" ref="T7:T70">IF($H7="tak",0,IF(B7=T$2,$E7,0))</f>
        <v>0</v>
      </c>
    </row>
    <row r="8" spans="1:20" ht="15" customHeight="1">
      <c r="A8" s="63" t="s">
        <v>226</v>
      </c>
      <c r="B8" s="21" t="s">
        <v>75</v>
      </c>
      <c r="C8" s="21"/>
      <c r="D8" s="21"/>
      <c r="E8" s="52">
        <v>18.6</v>
      </c>
      <c r="F8" s="22" t="s">
        <v>3</v>
      </c>
      <c r="G8" s="47" t="s">
        <v>27</v>
      </c>
      <c r="H8" s="22"/>
      <c r="I8">
        <f t="shared" si="3"/>
        <v>0</v>
      </c>
      <c r="J8">
        <f t="shared" si="1"/>
        <v>18.6</v>
      </c>
      <c r="K8">
        <f t="shared" si="1"/>
        <v>0</v>
      </c>
      <c r="L8">
        <f t="shared" si="1"/>
        <v>0</v>
      </c>
      <c r="M8">
        <f t="shared" si="1"/>
        <v>0</v>
      </c>
      <c r="N8" s="65"/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2"/>
        <v>0</v>
      </c>
      <c r="T8">
        <f t="shared" si="4"/>
        <v>0</v>
      </c>
    </row>
    <row r="9" spans="1:20" ht="15" customHeight="1">
      <c r="A9" s="63" t="s">
        <v>227</v>
      </c>
      <c r="B9" s="21" t="s">
        <v>228</v>
      </c>
      <c r="C9" s="21"/>
      <c r="D9" s="21"/>
      <c r="E9" s="52">
        <v>41.09</v>
      </c>
      <c r="F9" s="22" t="s">
        <v>3</v>
      </c>
      <c r="G9" s="47" t="s">
        <v>27</v>
      </c>
      <c r="H9" s="22"/>
      <c r="I9">
        <f t="shared" si="3"/>
        <v>0</v>
      </c>
      <c r="J9">
        <f t="shared" si="1"/>
        <v>41.09</v>
      </c>
      <c r="K9">
        <f t="shared" si="1"/>
        <v>0</v>
      </c>
      <c r="L9">
        <f t="shared" si="1"/>
        <v>0</v>
      </c>
      <c r="M9">
        <f t="shared" si="1"/>
        <v>0</v>
      </c>
      <c r="N9" s="65"/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2"/>
        <v>0</v>
      </c>
      <c r="T9">
        <f t="shared" si="4"/>
        <v>0</v>
      </c>
    </row>
    <row r="10" spans="1:20" ht="15" customHeight="1">
      <c r="A10" s="63" t="s">
        <v>229</v>
      </c>
      <c r="B10" s="21" t="s">
        <v>230</v>
      </c>
      <c r="C10" s="21"/>
      <c r="D10" s="21"/>
      <c r="E10" s="52">
        <v>30.32</v>
      </c>
      <c r="F10" s="22" t="s">
        <v>3</v>
      </c>
      <c r="G10" s="47" t="s">
        <v>27</v>
      </c>
      <c r="H10" s="22"/>
      <c r="I10">
        <f t="shared" si="3"/>
        <v>0</v>
      </c>
      <c r="J10">
        <f t="shared" si="1"/>
        <v>30.32</v>
      </c>
      <c r="K10">
        <f t="shared" si="1"/>
        <v>0</v>
      </c>
      <c r="L10">
        <f t="shared" si="1"/>
        <v>0</v>
      </c>
      <c r="M10">
        <f t="shared" si="1"/>
        <v>0</v>
      </c>
      <c r="N10" s="65"/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2"/>
        <v>0</v>
      </c>
      <c r="T10">
        <f t="shared" si="4"/>
        <v>0</v>
      </c>
    </row>
    <row r="11" spans="1:20" ht="15" customHeight="1">
      <c r="A11" s="63" t="s">
        <v>231</v>
      </c>
      <c r="B11" s="21" t="s">
        <v>232</v>
      </c>
      <c r="C11" s="21"/>
      <c r="D11" s="21"/>
      <c r="E11" s="52">
        <v>54.35</v>
      </c>
      <c r="F11" s="22" t="s">
        <v>3</v>
      </c>
      <c r="G11" s="47" t="s">
        <v>48</v>
      </c>
      <c r="H11" s="22"/>
      <c r="I11">
        <f t="shared" si="3"/>
        <v>0</v>
      </c>
      <c r="J11">
        <f t="shared" si="1"/>
        <v>54.35</v>
      </c>
      <c r="K11">
        <f t="shared" si="1"/>
        <v>0</v>
      </c>
      <c r="L11">
        <f t="shared" si="1"/>
        <v>0</v>
      </c>
      <c r="M11">
        <f t="shared" si="1"/>
        <v>0</v>
      </c>
      <c r="N11" s="65"/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2"/>
        <v>0</v>
      </c>
      <c r="T11">
        <f t="shared" si="4"/>
        <v>0</v>
      </c>
    </row>
    <row r="12" spans="1:20" ht="15" customHeight="1">
      <c r="A12" s="54" t="s">
        <v>233</v>
      </c>
      <c r="B12" s="55" t="s">
        <v>234</v>
      </c>
      <c r="E12" s="52">
        <v>1.55</v>
      </c>
      <c r="F12" s="22" t="s">
        <v>3</v>
      </c>
      <c r="G12" s="47" t="s">
        <v>48</v>
      </c>
      <c r="H12" s="22"/>
      <c r="I12">
        <f t="shared" si="3"/>
        <v>0</v>
      </c>
      <c r="J12">
        <f t="shared" si="1"/>
        <v>1.55</v>
      </c>
      <c r="K12">
        <f t="shared" si="1"/>
        <v>0</v>
      </c>
      <c r="L12">
        <f t="shared" si="1"/>
        <v>0</v>
      </c>
      <c r="M12">
        <f t="shared" si="1"/>
        <v>0</v>
      </c>
      <c r="N12" s="65"/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2"/>
        <v>0</v>
      </c>
      <c r="T12">
        <f t="shared" si="4"/>
        <v>0</v>
      </c>
    </row>
    <row r="13" spans="1:20" ht="15" customHeight="1">
      <c r="A13" s="54" t="s">
        <v>235</v>
      </c>
      <c r="B13" s="55" t="s">
        <v>236</v>
      </c>
      <c r="E13" s="52">
        <v>0</v>
      </c>
      <c r="F13" s="22" t="s">
        <v>3</v>
      </c>
      <c r="G13" s="47" t="s">
        <v>27</v>
      </c>
      <c r="H13" s="22" t="s">
        <v>16</v>
      </c>
      <c r="I13">
        <f t="shared" si="3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 s="65"/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>IF($H13="tak",$E13,0)</f>
        <v>0</v>
      </c>
      <c r="T13">
        <f t="shared" si="4"/>
        <v>0</v>
      </c>
    </row>
    <row r="14" spans="1:20" ht="15" customHeight="1">
      <c r="A14" s="63" t="s">
        <v>237</v>
      </c>
      <c r="B14" s="21" t="s">
        <v>238</v>
      </c>
      <c r="C14" s="21"/>
      <c r="D14" s="21"/>
      <c r="E14" s="52">
        <v>11.38</v>
      </c>
      <c r="F14" s="22" t="s">
        <v>3</v>
      </c>
      <c r="G14" s="47" t="s">
        <v>27</v>
      </c>
      <c r="H14" s="22"/>
      <c r="I14">
        <f t="shared" si="3"/>
        <v>0</v>
      </c>
      <c r="J14">
        <f t="shared" si="1"/>
        <v>11.38</v>
      </c>
      <c r="K14">
        <f t="shared" si="1"/>
        <v>0</v>
      </c>
      <c r="L14">
        <f t="shared" si="1"/>
        <v>0</v>
      </c>
      <c r="M14">
        <f t="shared" si="1"/>
        <v>0</v>
      </c>
      <c r="N14" s="65"/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2"/>
        <v>0</v>
      </c>
      <c r="T14">
        <f t="shared" si="4"/>
        <v>0</v>
      </c>
    </row>
    <row r="15" spans="1:20" ht="15" customHeight="1">
      <c r="A15" s="63" t="s">
        <v>239</v>
      </c>
      <c r="B15" s="21" t="s">
        <v>240</v>
      </c>
      <c r="C15" s="21"/>
      <c r="D15" s="21"/>
      <c r="E15" s="52">
        <v>14.9</v>
      </c>
      <c r="F15" s="22" t="s">
        <v>5</v>
      </c>
      <c r="G15" s="47" t="s">
        <v>27</v>
      </c>
      <c r="H15" s="22"/>
      <c r="I15">
        <f t="shared" si="3"/>
        <v>0</v>
      </c>
      <c r="J15">
        <f t="shared" si="1"/>
        <v>0</v>
      </c>
      <c r="K15">
        <f t="shared" si="1"/>
        <v>0</v>
      </c>
      <c r="L15">
        <f t="shared" si="1"/>
        <v>14.9</v>
      </c>
      <c r="M15">
        <f t="shared" si="1"/>
        <v>0</v>
      </c>
      <c r="N15" s="65"/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2"/>
        <v>0</v>
      </c>
      <c r="T15">
        <f t="shared" si="4"/>
        <v>0</v>
      </c>
    </row>
    <row r="16" spans="1:20" ht="15" customHeight="1">
      <c r="A16" s="63" t="s">
        <v>241</v>
      </c>
      <c r="B16" s="21" t="s">
        <v>242</v>
      </c>
      <c r="C16" s="21"/>
      <c r="D16" s="21"/>
      <c r="E16" s="52">
        <v>39.84</v>
      </c>
      <c r="F16" s="22" t="s">
        <v>5</v>
      </c>
      <c r="G16" s="47" t="s">
        <v>27</v>
      </c>
      <c r="H16" s="22"/>
      <c r="I16">
        <f t="shared" si="3"/>
        <v>0</v>
      </c>
      <c r="J16">
        <f t="shared" si="1"/>
        <v>0</v>
      </c>
      <c r="K16">
        <f t="shared" si="1"/>
        <v>0</v>
      </c>
      <c r="L16">
        <f t="shared" si="1"/>
        <v>39.84</v>
      </c>
      <c r="M16">
        <f t="shared" si="1"/>
        <v>0</v>
      </c>
      <c r="N16" s="65"/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2"/>
        <v>0</v>
      </c>
      <c r="T16">
        <f t="shared" si="4"/>
        <v>0</v>
      </c>
    </row>
    <row r="17" spans="1:20" ht="15" customHeight="1">
      <c r="A17" s="63" t="s">
        <v>243</v>
      </c>
      <c r="B17" s="21" t="s">
        <v>244</v>
      </c>
      <c r="C17" s="21"/>
      <c r="D17" s="21"/>
      <c r="E17" s="52">
        <v>13.19</v>
      </c>
      <c r="F17" s="22" t="s">
        <v>5</v>
      </c>
      <c r="G17" s="47" t="s">
        <v>27</v>
      </c>
      <c r="H17" s="22"/>
      <c r="I17">
        <f t="shared" si="3"/>
        <v>0</v>
      </c>
      <c r="J17">
        <f t="shared" si="1"/>
        <v>0</v>
      </c>
      <c r="K17">
        <f t="shared" si="1"/>
        <v>0</v>
      </c>
      <c r="L17">
        <f t="shared" si="1"/>
        <v>13.19</v>
      </c>
      <c r="M17">
        <f t="shared" si="1"/>
        <v>0</v>
      </c>
      <c r="N17" s="65"/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2"/>
        <v>0</v>
      </c>
      <c r="T17">
        <f t="shared" si="4"/>
        <v>0</v>
      </c>
    </row>
    <row r="18" spans="1:20" ht="15" customHeight="1">
      <c r="A18" s="63" t="s">
        <v>245</v>
      </c>
      <c r="B18" s="21" t="s">
        <v>246</v>
      </c>
      <c r="C18" s="21"/>
      <c r="D18" s="21"/>
      <c r="E18" s="52">
        <v>33.34</v>
      </c>
      <c r="F18" s="22" t="s">
        <v>5</v>
      </c>
      <c r="G18" s="47" t="s">
        <v>27</v>
      </c>
      <c r="H18" s="22"/>
      <c r="I18">
        <f t="shared" si="3"/>
        <v>0</v>
      </c>
      <c r="J18">
        <f t="shared" si="1"/>
        <v>0</v>
      </c>
      <c r="K18">
        <f t="shared" si="1"/>
        <v>0</v>
      </c>
      <c r="L18">
        <f t="shared" si="1"/>
        <v>33.34</v>
      </c>
      <c r="M18">
        <f t="shared" si="1"/>
        <v>0</v>
      </c>
      <c r="N18" s="65"/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2"/>
        <v>0</v>
      </c>
      <c r="T18">
        <f t="shared" si="4"/>
        <v>0</v>
      </c>
    </row>
    <row r="19" spans="1:20" ht="15" customHeight="1">
      <c r="A19" s="63" t="s">
        <v>247</v>
      </c>
      <c r="B19" s="21" t="s">
        <v>248</v>
      </c>
      <c r="C19" s="21"/>
      <c r="D19" s="21"/>
      <c r="E19" s="52">
        <v>11.88</v>
      </c>
      <c r="F19" s="22" t="s">
        <v>3</v>
      </c>
      <c r="G19" s="47" t="s">
        <v>27</v>
      </c>
      <c r="H19" s="22"/>
      <c r="I19">
        <f t="shared" si="3"/>
        <v>0</v>
      </c>
      <c r="J19">
        <f t="shared" si="1"/>
        <v>11.88</v>
      </c>
      <c r="K19">
        <f t="shared" si="1"/>
        <v>0</v>
      </c>
      <c r="L19">
        <f t="shared" si="1"/>
        <v>0</v>
      </c>
      <c r="M19">
        <f t="shared" si="1"/>
        <v>0</v>
      </c>
      <c r="N19" s="65"/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2"/>
        <v>0</v>
      </c>
      <c r="T19">
        <f t="shared" si="4"/>
        <v>0</v>
      </c>
    </row>
    <row r="20" spans="1:20" ht="15" customHeight="1">
      <c r="A20" s="63" t="s">
        <v>249</v>
      </c>
      <c r="B20" s="21" t="s">
        <v>250</v>
      </c>
      <c r="C20" s="21"/>
      <c r="D20" s="21"/>
      <c r="E20" s="52">
        <v>35.35</v>
      </c>
      <c r="F20" s="22" t="s">
        <v>3</v>
      </c>
      <c r="G20" s="47" t="s">
        <v>27</v>
      </c>
      <c r="H20" s="22"/>
      <c r="I20">
        <f t="shared" si="3"/>
        <v>0</v>
      </c>
      <c r="J20">
        <f t="shared" si="1"/>
        <v>35.35</v>
      </c>
      <c r="K20">
        <f t="shared" si="1"/>
        <v>0</v>
      </c>
      <c r="L20">
        <f t="shared" si="1"/>
        <v>0</v>
      </c>
      <c r="M20">
        <f t="shared" si="1"/>
        <v>0</v>
      </c>
      <c r="N20" s="65"/>
      <c r="O20">
        <f t="shared" si="1"/>
        <v>0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2"/>
        <v>0</v>
      </c>
      <c r="T20">
        <f t="shared" si="4"/>
        <v>0</v>
      </c>
    </row>
    <row r="21" spans="1:20" ht="15" customHeight="1">
      <c r="A21" s="63" t="s">
        <v>251</v>
      </c>
      <c r="B21" s="21" t="s">
        <v>252</v>
      </c>
      <c r="C21" s="21"/>
      <c r="D21" s="21"/>
      <c r="E21" s="52">
        <v>57.65</v>
      </c>
      <c r="F21" s="22" t="s">
        <v>3</v>
      </c>
      <c r="G21" s="47" t="s">
        <v>253</v>
      </c>
      <c r="H21" s="22"/>
      <c r="I21">
        <f t="shared" si="3"/>
        <v>0</v>
      </c>
      <c r="J21">
        <f t="shared" si="1"/>
        <v>57.65</v>
      </c>
      <c r="K21">
        <f t="shared" si="1"/>
        <v>0</v>
      </c>
      <c r="L21">
        <f t="shared" si="1"/>
        <v>0</v>
      </c>
      <c r="M21">
        <f t="shared" si="1"/>
        <v>0</v>
      </c>
      <c r="N21" s="65"/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2"/>
        <v>0</v>
      </c>
      <c r="T21">
        <f t="shared" si="4"/>
        <v>0</v>
      </c>
    </row>
    <row r="22" spans="1:20" ht="15" customHeight="1">
      <c r="A22" s="63" t="s">
        <v>254</v>
      </c>
      <c r="B22" s="21" t="s">
        <v>255</v>
      </c>
      <c r="C22" s="21"/>
      <c r="D22" s="21"/>
      <c r="E22" s="52">
        <v>472.67</v>
      </c>
      <c r="F22" s="22" t="s">
        <v>3</v>
      </c>
      <c r="G22" s="47" t="s">
        <v>253</v>
      </c>
      <c r="H22" s="22"/>
      <c r="I22">
        <f t="shared" si="3"/>
        <v>0</v>
      </c>
      <c r="J22">
        <f t="shared" si="3"/>
        <v>472.67</v>
      </c>
      <c r="K22">
        <f t="shared" si="3"/>
        <v>0</v>
      </c>
      <c r="L22">
        <f t="shared" si="3"/>
        <v>0</v>
      </c>
      <c r="M22">
        <f t="shared" si="3"/>
        <v>0</v>
      </c>
      <c r="N22" s="65"/>
      <c r="O22">
        <f aca="true" t="shared" si="5" ref="O22:R41">IF($H22="tak",0,IF($F22=O$2,$E22,0))</f>
        <v>0</v>
      </c>
      <c r="P22">
        <f t="shared" si="5"/>
        <v>0</v>
      </c>
      <c r="Q22">
        <f t="shared" si="5"/>
        <v>0</v>
      </c>
      <c r="R22">
        <f t="shared" si="5"/>
        <v>0</v>
      </c>
      <c r="S22">
        <f t="shared" si="2"/>
        <v>0</v>
      </c>
      <c r="T22">
        <f t="shared" si="4"/>
        <v>0</v>
      </c>
    </row>
    <row r="23" spans="1:20" ht="15" customHeight="1">
      <c r="A23" s="63" t="s">
        <v>256</v>
      </c>
      <c r="B23" s="21" t="s">
        <v>257</v>
      </c>
      <c r="C23" s="21"/>
      <c r="D23" s="21"/>
      <c r="E23" s="52">
        <v>12.54</v>
      </c>
      <c r="F23" s="22" t="s">
        <v>3</v>
      </c>
      <c r="G23" s="47" t="s">
        <v>253</v>
      </c>
      <c r="H23" s="22"/>
      <c r="I23">
        <f t="shared" si="3"/>
        <v>0</v>
      </c>
      <c r="J23">
        <f t="shared" si="3"/>
        <v>12.54</v>
      </c>
      <c r="K23">
        <f t="shared" si="3"/>
        <v>0</v>
      </c>
      <c r="L23">
        <f t="shared" si="3"/>
        <v>0</v>
      </c>
      <c r="M23">
        <f t="shared" si="3"/>
        <v>0</v>
      </c>
      <c r="N23" s="65"/>
      <c r="O23">
        <f t="shared" si="5"/>
        <v>0</v>
      </c>
      <c r="P23">
        <f t="shared" si="5"/>
        <v>0</v>
      </c>
      <c r="Q23">
        <f t="shared" si="5"/>
        <v>0</v>
      </c>
      <c r="R23">
        <f t="shared" si="5"/>
        <v>0</v>
      </c>
      <c r="S23">
        <f t="shared" si="2"/>
        <v>0</v>
      </c>
      <c r="T23">
        <f t="shared" si="4"/>
        <v>0</v>
      </c>
    </row>
    <row r="24" spans="1:20" ht="15" customHeight="1">
      <c r="A24" s="63" t="s">
        <v>258</v>
      </c>
      <c r="B24" s="21" t="s">
        <v>72</v>
      </c>
      <c r="C24" s="21"/>
      <c r="D24" s="21"/>
      <c r="E24" s="52">
        <v>60.8</v>
      </c>
      <c r="F24" s="22" t="s">
        <v>3</v>
      </c>
      <c r="G24" s="47" t="s">
        <v>27</v>
      </c>
      <c r="H24" s="22"/>
      <c r="I24">
        <f t="shared" si="3"/>
        <v>0</v>
      </c>
      <c r="J24">
        <f t="shared" si="3"/>
        <v>60.8</v>
      </c>
      <c r="K24">
        <f t="shared" si="3"/>
        <v>0</v>
      </c>
      <c r="L24">
        <f t="shared" si="3"/>
        <v>0</v>
      </c>
      <c r="M24">
        <f t="shared" si="3"/>
        <v>0</v>
      </c>
      <c r="N24" s="65"/>
      <c r="O24">
        <f t="shared" si="5"/>
        <v>0</v>
      </c>
      <c r="P24">
        <f t="shared" si="5"/>
        <v>0</v>
      </c>
      <c r="Q24">
        <f t="shared" si="5"/>
        <v>0</v>
      </c>
      <c r="R24">
        <f t="shared" si="5"/>
        <v>0</v>
      </c>
      <c r="S24">
        <f t="shared" si="2"/>
        <v>0</v>
      </c>
      <c r="T24">
        <f t="shared" si="4"/>
        <v>0</v>
      </c>
    </row>
    <row r="25" spans="1:20" ht="15" customHeight="1">
      <c r="A25" s="63" t="s">
        <v>259</v>
      </c>
      <c r="B25" s="22" t="s">
        <v>230</v>
      </c>
      <c r="C25" s="22"/>
      <c r="D25" s="22"/>
      <c r="E25" s="52">
        <v>10.49</v>
      </c>
      <c r="F25" s="22" t="s">
        <v>3</v>
      </c>
      <c r="G25" s="47" t="s">
        <v>27</v>
      </c>
      <c r="H25" s="22"/>
      <c r="I25">
        <f t="shared" si="3"/>
        <v>0</v>
      </c>
      <c r="J25">
        <f t="shared" si="3"/>
        <v>10.49</v>
      </c>
      <c r="K25">
        <f t="shared" si="3"/>
        <v>0</v>
      </c>
      <c r="L25">
        <f t="shared" si="3"/>
        <v>0</v>
      </c>
      <c r="M25">
        <f t="shared" si="3"/>
        <v>0</v>
      </c>
      <c r="N25" s="65"/>
      <c r="O25">
        <f t="shared" si="5"/>
        <v>0</v>
      </c>
      <c r="P25">
        <f t="shared" si="5"/>
        <v>0</v>
      </c>
      <c r="Q25">
        <f t="shared" si="5"/>
        <v>0</v>
      </c>
      <c r="R25">
        <f t="shared" si="5"/>
        <v>0</v>
      </c>
      <c r="S25">
        <f t="shared" si="2"/>
        <v>0</v>
      </c>
      <c r="T25">
        <f t="shared" si="4"/>
        <v>0</v>
      </c>
    </row>
    <row r="26" spans="1:20" ht="15" customHeight="1">
      <c r="A26" s="63" t="s">
        <v>260</v>
      </c>
      <c r="B26" s="21" t="s">
        <v>261</v>
      </c>
      <c r="C26" s="21"/>
      <c r="D26" s="21"/>
      <c r="E26" s="52">
        <v>0</v>
      </c>
      <c r="F26" s="22" t="s">
        <v>41</v>
      </c>
      <c r="G26" s="47" t="s">
        <v>41</v>
      </c>
      <c r="H26" s="22"/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 s="65"/>
      <c r="O26">
        <f t="shared" si="5"/>
        <v>0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2"/>
        <v>0</v>
      </c>
      <c r="T26">
        <f t="shared" si="4"/>
        <v>0</v>
      </c>
    </row>
    <row r="27" spans="1:20" ht="15" customHeight="1">
      <c r="A27" s="63" t="s">
        <v>262</v>
      </c>
      <c r="B27" s="21" t="s">
        <v>263</v>
      </c>
      <c r="C27" s="21"/>
      <c r="D27" s="21"/>
      <c r="E27" s="52">
        <v>0</v>
      </c>
      <c r="F27" s="22" t="s">
        <v>41</v>
      </c>
      <c r="G27" s="47" t="s">
        <v>41</v>
      </c>
      <c r="H27" s="22"/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 s="65"/>
      <c r="O27">
        <f t="shared" si="5"/>
        <v>0</v>
      </c>
      <c r="P27">
        <f t="shared" si="5"/>
        <v>0</v>
      </c>
      <c r="Q27">
        <f t="shared" si="5"/>
        <v>0</v>
      </c>
      <c r="R27">
        <f t="shared" si="5"/>
        <v>0</v>
      </c>
      <c r="S27">
        <f t="shared" si="2"/>
        <v>0</v>
      </c>
      <c r="T27">
        <f t="shared" si="4"/>
        <v>0</v>
      </c>
    </row>
    <row r="28" spans="1:20" ht="15" customHeight="1">
      <c r="A28" s="63" t="s">
        <v>264</v>
      </c>
      <c r="B28" s="21" t="s">
        <v>265</v>
      </c>
      <c r="C28" s="21"/>
      <c r="D28" s="21"/>
      <c r="E28" s="52">
        <v>21.91</v>
      </c>
      <c r="F28" s="22" t="s">
        <v>3</v>
      </c>
      <c r="G28" s="47" t="s">
        <v>27</v>
      </c>
      <c r="H28" s="22"/>
      <c r="I28">
        <f t="shared" si="3"/>
        <v>0</v>
      </c>
      <c r="J28">
        <f t="shared" si="3"/>
        <v>21.91</v>
      </c>
      <c r="K28">
        <f t="shared" si="3"/>
        <v>0</v>
      </c>
      <c r="L28">
        <f t="shared" si="3"/>
        <v>0</v>
      </c>
      <c r="M28">
        <f t="shared" si="3"/>
        <v>0</v>
      </c>
      <c r="N28" s="65"/>
      <c r="O28">
        <f t="shared" si="5"/>
        <v>0</v>
      </c>
      <c r="P28">
        <f t="shared" si="5"/>
        <v>0</v>
      </c>
      <c r="Q28">
        <f t="shared" si="5"/>
        <v>0</v>
      </c>
      <c r="R28">
        <f t="shared" si="5"/>
        <v>0</v>
      </c>
      <c r="S28">
        <f t="shared" si="2"/>
        <v>0</v>
      </c>
      <c r="T28">
        <f t="shared" si="4"/>
        <v>0</v>
      </c>
    </row>
    <row r="29" spans="1:20" ht="15" customHeight="1">
      <c r="A29" s="63" t="s">
        <v>266</v>
      </c>
      <c r="B29" s="21" t="s">
        <v>267</v>
      </c>
      <c r="C29" s="21"/>
      <c r="D29" s="21"/>
      <c r="E29" s="52">
        <v>0.78</v>
      </c>
      <c r="F29" s="22" t="s">
        <v>3</v>
      </c>
      <c r="G29" s="47" t="s">
        <v>27</v>
      </c>
      <c r="H29" s="22"/>
      <c r="I29">
        <f t="shared" si="3"/>
        <v>0</v>
      </c>
      <c r="J29">
        <f t="shared" si="3"/>
        <v>0.78</v>
      </c>
      <c r="K29">
        <f t="shared" si="3"/>
        <v>0</v>
      </c>
      <c r="L29">
        <f t="shared" si="3"/>
        <v>0</v>
      </c>
      <c r="M29">
        <f t="shared" si="3"/>
        <v>0</v>
      </c>
      <c r="N29" s="65"/>
      <c r="O29">
        <f t="shared" si="5"/>
        <v>0</v>
      </c>
      <c r="P29">
        <f t="shared" si="5"/>
        <v>0</v>
      </c>
      <c r="Q29">
        <f t="shared" si="5"/>
        <v>0</v>
      </c>
      <c r="R29">
        <f t="shared" si="5"/>
        <v>0</v>
      </c>
      <c r="S29">
        <f t="shared" si="2"/>
        <v>0</v>
      </c>
      <c r="T29">
        <f t="shared" si="4"/>
        <v>0</v>
      </c>
    </row>
    <row r="30" spans="1:20" ht="15" customHeight="1">
      <c r="A30" s="63" t="s">
        <v>268</v>
      </c>
      <c r="B30" s="21" t="s">
        <v>269</v>
      </c>
      <c r="C30" s="21"/>
      <c r="D30" s="21"/>
      <c r="E30" s="52">
        <v>14.66</v>
      </c>
      <c r="F30" s="22" t="s">
        <v>3</v>
      </c>
      <c r="G30" s="47" t="s">
        <v>27</v>
      </c>
      <c r="H30" s="22" t="s">
        <v>16</v>
      </c>
      <c r="I30">
        <f t="shared" si="3"/>
        <v>0</v>
      </c>
      <c r="J30">
        <f t="shared" si="3"/>
        <v>0</v>
      </c>
      <c r="K30">
        <f t="shared" si="3"/>
        <v>0</v>
      </c>
      <c r="L30">
        <f t="shared" si="3"/>
        <v>0</v>
      </c>
      <c r="M30">
        <f t="shared" si="3"/>
        <v>0</v>
      </c>
      <c r="N30" s="65"/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2"/>
        <v>14.66</v>
      </c>
      <c r="T30">
        <f t="shared" si="4"/>
        <v>0</v>
      </c>
    </row>
    <row r="31" spans="1:20" ht="15" customHeight="1">
      <c r="A31" s="63" t="s">
        <v>270</v>
      </c>
      <c r="B31" s="21" t="s">
        <v>271</v>
      </c>
      <c r="C31" s="21"/>
      <c r="D31" s="21"/>
      <c r="E31" s="52">
        <v>0</v>
      </c>
      <c r="F31" s="22" t="s">
        <v>41</v>
      </c>
      <c r="G31" s="47" t="s">
        <v>41</v>
      </c>
      <c r="H31" s="22"/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 s="65"/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2"/>
        <v>0</v>
      </c>
      <c r="T31">
        <f t="shared" si="4"/>
        <v>0</v>
      </c>
    </row>
    <row r="32" spans="1:20" ht="15" customHeight="1">
      <c r="A32" s="63" t="s">
        <v>272</v>
      </c>
      <c r="B32" s="21" t="s">
        <v>273</v>
      </c>
      <c r="C32" s="21"/>
      <c r="D32" s="21"/>
      <c r="E32" s="52">
        <v>19.72</v>
      </c>
      <c r="F32" s="22" t="s">
        <v>3</v>
      </c>
      <c r="G32" s="47" t="s">
        <v>253</v>
      </c>
      <c r="H32" s="22"/>
      <c r="I32">
        <f t="shared" si="3"/>
        <v>0</v>
      </c>
      <c r="J32">
        <f t="shared" si="3"/>
        <v>19.72</v>
      </c>
      <c r="K32">
        <f t="shared" si="3"/>
        <v>0</v>
      </c>
      <c r="L32">
        <f t="shared" si="3"/>
        <v>0</v>
      </c>
      <c r="M32">
        <f t="shared" si="3"/>
        <v>0</v>
      </c>
      <c r="N32" s="65"/>
      <c r="O32">
        <f t="shared" si="5"/>
        <v>0</v>
      </c>
      <c r="P32">
        <f t="shared" si="5"/>
        <v>0</v>
      </c>
      <c r="Q32">
        <f t="shared" si="5"/>
        <v>0</v>
      </c>
      <c r="R32">
        <f t="shared" si="5"/>
        <v>0</v>
      </c>
      <c r="S32">
        <f t="shared" si="2"/>
        <v>0</v>
      </c>
      <c r="T32">
        <f t="shared" si="4"/>
        <v>0</v>
      </c>
    </row>
    <row r="33" spans="1:20" ht="15" customHeight="1">
      <c r="A33" s="63" t="s">
        <v>274</v>
      </c>
      <c r="B33" s="21" t="s">
        <v>72</v>
      </c>
      <c r="C33" s="21"/>
      <c r="D33" s="21"/>
      <c r="E33" s="52">
        <v>24.87</v>
      </c>
      <c r="F33" s="22" t="s">
        <v>3</v>
      </c>
      <c r="G33" s="47" t="s">
        <v>253</v>
      </c>
      <c r="H33" s="22"/>
      <c r="I33">
        <f t="shared" si="3"/>
        <v>0</v>
      </c>
      <c r="J33">
        <f t="shared" si="3"/>
        <v>24.87</v>
      </c>
      <c r="K33">
        <f t="shared" si="3"/>
        <v>0</v>
      </c>
      <c r="L33">
        <f t="shared" si="3"/>
        <v>0</v>
      </c>
      <c r="M33">
        <f t="shared" si="3"/>
        <v>0</v>
      </c>
      <c r="N33" s="65"/>
      <c r="O33">
        <f t="shared" si="5"/>
        <v>0</v>
      </c>
      <c r="P33">
        <f t="shared" si="5"/>
        <v>0</v>
      </c>
      <c r="Q33">
        <f t="shared" si="5"/>
        <v>0</v>
      </c>
      <c r="R33">
        <f t="shared" si="5"/>
        <v>0</v>
      </c>
      <c r="S33">
        <f t="shared" si="2"/>
        <v>0</v>
      </c>
      <c r="T33">
        <f t="shared" si="4"/>
        <v>0</v>
      </c>
    </row>
    <row r="34" spans="1:20" ht="15" customHeight="1">
      <c r="A34" s="63" t="s">
        <v>275</v>
      </c>
      <c r="B34" s="21" t="s">
        <v>276</v>
      </c>
      <c r="C34" s="21"/>
      <c r="D34" s="21"/>
      <c r="E34" s="52">
        <v>4.05</v>
      </c>
      <c r="F34" s="22" t="s">
        <v>3</v>
      </c>
      <c r="G34" s="47" t="s">
        <v>27</v>
      </c>
      <c r="H34" s="22" t="s">
        <v>16</v>
      </c>
      <c r="I34">
        <f t="shared" si="3"/>
        <v>0</v>
      </c>
      <c r="J34">
        <f t="shared" si="3"/>
        <v>0</v>
      </c>
      <c r="K34">
        <f t="shared" si="3"/>
        <v>0</v>
      </c>
      <c r="L34">
        <f t="shared" si="3"/>
        <v>0</v>
      </c>
      <c r="M34">
        <f t="shared" si="3"/>
        <v>0</v>
      </c>
      <c r="N34" s="65"/>
      <c r="O34">
        <f t="shared" si="5"/>
        <v>0</v>
      </c>
      <c r="P34">
        <f t="shared" si="5"/>
        <v>0</v>
      </c>
      <c r="Q34">
        <f t="shared" si="5"/>
        <v>0</v>
      </c>
      <c r="R34">
        <f t="shared" si="5"/>
        <v>0</v>
      </c>
      <c r="S34">
        <f t="shared" si="2"/>
        <v>4.05</v>
      </c>
      <c r="T34">
        <f t="shared" si="4"/>
        <v>0</v>
      </c>
    </row>
    <row r="35" spans="1:20" ht="15" customHeight="1">
      <c r="A35" s="63" t="s">
        <v>277</v>
      </c>
      <c r="B35" s="21" t="s">
        <v>278</v>
      </c>
      <c r="C35" s="21"/>
      <c r="D35" s="21"/>
      <c r="E35" s="52">
        <v>36.19</v>
      </c>
      <c r="F35" s="22" t="s">
        <v>3</v>
      </c>
      <c r="G35" s="47" t="s">
        <v>253</v>
      </c>
      <c r="H35" s="22"/>
      <c r="I35">
        <f t="shared" si="3"/>
        <v>0</v>
      </c>
      <c r="J35">
        <f t="shared" si="3"/>
        <v>36.19</v>
      </c>
      <c r="K35">
        <f t="shared" si="3"/>
        <v>0</v>
      </c>
      <c r="L35">
        <f t="shared" si="3"/>
        <v>0</v>
      </c>
      <c r="M35">
        <f t="shared" si="3"/>
        <v>0</v>
      </c>
      <c r="N35" s="65"/>
      <c r="O35">
        <f t="shared" si="5"/>
        <v>0</v>
      </c>
      <c r="P35">
        <f t="shared" si="5"/>
        <v>0</v>
      </c>
      <c r="Q35">
        <f t="shared" si="5"/>
        <v>0</v>
      </c>
      <c r="R35">
        <f t="shared" si="5"/>
        <v>0</v>
      </c>
      <c r="S35">
        <f t="shared" si="2"/>
        <v>0</v>
      </c>
      <c r="T35">
        <f t="shared" si="4"/>
        <v>0</v>
      </c>
    </row>
    <row r="36" spans="1:20" ht="15" customHeight="1">
      <c r="A36" s="63" t="s">
        <v>279</v>
      </c>
      <c r="B36" s="21" t="s">
        <v>280</v>
      </c>
      <c r="C36" s="21"/>
      <c r="D36" s="21"/>
      <c r="E36" s="52">
        <v>33.55</v>
      </c>
      <c r="F36" s="22" t="s">
        <v>3</v>
      </c>
      <c r="G36" s="47" t="s">
        <v>27</v>
      </c>
      <c r="H36" s="22"/>
      <c r="I36">
        <f t="shared" si="3"/>
        <v>0</v>
      </c>
      <c r="J36">
        <f t="shared" si="3"/>
        <v>33.55</v>
      </c>
      <c r="K36">
        <f t="shared" si="3"/>
        <v>0</v>
      </c>
      <c r="L36">
        <f t="shared" si="3"/>
        <v>0</v>
      </c>
      <c r="M36">
        <f t="shared" si="3"/>
        <v>0</v>
      </c>
      <c r="N36" s="65"/>
      <c r="O36">
        <f t="shared" si="5"/>
        <v>0</v>
      </c>
      <c r="P36">
        <f t="shared" si="5"/>
        <v>0</v>
      </c>
      <c r="Q36">
        <f t="shared" si="5"/>
        <v>0</v>
      </c>
      <c r="R36">
        <f t="shared" si="5"/>
        <v>0</v>
      </c>
      <c r="S36">
        <f t="shared" si="2"/>
        <v>0</v>
      </c>
      <c r="T36">
        <f t="shared" si="4"/>
        <v>0</v>
      </c>
    </row>
    <row r="37" spans="1:20" ht="15" customHeight="1">
      <c r="A37" s="63" t="s">
        <v>281</v>
      </c>
      <c r="B37" s="21" t="s">
        <v>282</v>
      </c>
      <c r="C37" s="21"/>
      <c r="D37" s="21"/>
      <c r="E37" s="52">
        <v>9.41</v>
      </c>
      <c r="F37" s="22" t="s">
        <v>3</v>
      </c>
      <c r="G37" s="47" t="s">
        <v>27</v>
      </c>
      <c r="H37" s="22"/>
      <c r="I37">
        <f t="shared" si="3"/>
        <v>0</v>
      </c>
      <c r="J37">
        <f t="shared" si="3"/>
        <v>9.41</v>
      </c>
      <c r="K37">
        <f t="shared" si="3"/>
        <v>0</v>
      </c>
      <c r="L37">
        <f t="shared" si="3"/>
        <v>0</v>
      </c>
      <c r="M37">
        <f t="shared" si="3"/>
        <v>0</v>
      </c>
      <c r="N37" s="65"/>
      <c r="O37">
        <f t="shared" si="5"/>
        <v>0</v>
      </c>
      <c r="P37">
        <f t="shared" si="5"/>
        <v>0</v>
      </c>
      <c r="Q37">
        <f t="shared" si="5"/>
        <v>0</v>
      </c>
      <c r="R37">
        <f t="shared" si="5"/>
        <v>0</v>
      </c>
      <c r="S37">
        <f t="shared" si="2"/>
        <v>0</v>
      </c>
      <c r="T37">
        <f t="shared" si="4"/>
        <v>0</v>
      </c>
    </row>
    <row r="38" spans="1:20" ht="15" customHeight="1">
      <c r="A38" s="63" t="s">
        <v>283</v>
      </c>
      <c r="B38" s="21" t="s">
        <v>72</v>
      </c>
      <c r="C38" s="21"/>
      <c r="D38" s="21"/>
      <c r="E38" s="52">
        <v>36.76</v>
      </c>
      <c r="F38" s="22" t="s">
        <v>3</v>
      </c>
      <c r="G38" s="47" t="s">
        <v>27</v>
      </c>
      <c r="H38" s="22"/>
      <c r="I38">
        <f t="shared" si="3"/>
        <v>0</v>
      </c>
      <c r="J38">
        <f t="shared" si="3"/>
        <v>36.76</v>
      </c>
      <c r="K38">
        <f t="shared" si="3"/>
        <v>0</v>
      </c>
      <c r="L38">
        <f t="shared" si="3"/>
        <v>0</v>
      </c>
      <c r="M38">
        <f t="shared" si="3"/>
        <v>0</v>
      </c>
      <c r="N38" s="65"/>
      <c r="O38">
        <f t="shared" si="5"/>
        <v>0</v>
      </c>
      <c r="P38">
        <f t="shared" si="5"/>
        <v>0</v>
      </c>
      <c r="Q38">
        <f t="shared" si="5"/>
        <v>0</v>
      </c>
      <c r="R38">
        <f t="shared" si="5"/>
        <v>0</v>
      </c>
      <c r="S38">
        <f t="shared" si="2"/>
        <v>0</v>
      </c>
      <c r="T38">
        <f t="shared" si="4"/>
        <v>0</v>
      </c>
    </row>
    <row r="39" spans="1:20" ht="15" customHeight="1">
      <c r="A39" s="63" t="s">
        <v>284</v>
      </c>
      <c r="B39" s="21" t="s">
        <v>285</v>
      </c>
      <c r="C39" s="21"/>
      <c r="D39" s="21"/>
      <c r="E39" s="52">
        <v>23.94</v>
      </c>
      <c r="F39" s="22" t="s">
        <v>3</v>
      </c>
      <c r="G39" s="47" t="s">
        <v>48</v>
      </c>
      <c r="H39" s="22"/>
      <c r="I39">
        <f aca="true" t="shared" si="6" ref="I39:M70">IF($H39="tak",0,IF($F39=I$2,$E39,0))</f>
        <v>0</v>
      </c>
      <c r="J39">
        <f t="shared" si="6"/>
        <v>23.94</v>
      </c>
      <c r="K39">
        <f t="shared" si="6"/>
        <v>0</v>
      </c>
      <c r="L39">
        <f t="shared" si="6"/>
        <v>0</v>
      </c>
      <c r="M39">
        <f t="shared" si="6"/>
        <v>0</v>
      </c>
      <c r="N39" s="65"/>
      <c r="O39">
        <f t="shared" si="5"/>
        <v>0</v>
      </c>
      <c r="P39">
        <f t="shared" si="5"/>
        <v>0</v>
      </c>
      <c r="Q39">
        <f t="shared" si="5"/>
        <v>0</v>
      </c>
      <c r="R39">
        <f t="shared" si="5"/>
        <v>0</v>
      </c>
      <c r="S39">
        <f t="shared" si="2"/>
        <v>0</v>
      </c>
      <c r="T39">
        <f t="shared" si="4"/>
        <v>0</v>
      </c>
    </row>
    <row r="40" spans="1:20" ht="15" customHeight="1">
      <c r="A40" s="63" t="s">
        <v>286</v>
      </c>
      <c r="B40" s="21" t="s">
        <v>287</v>
      </c>
      <c r="C40" s="21"/>
      <c r="D40" s="21"/>
      <c r="E40" s="52">
        <v>111.56</v>
      </c>
      <c r="F40" s="22" t="s">
        <v>3</v>
      </c>
      <c r="G40" s="47" t="s">
        <v>27</v>
      </c>
      <c r="H40" s="22"/>
      <c r="I40">
        <f t="shared" si="6"/>
        <v>0</v>
      </c>
      <c r="J40">
        <f t="shared" si="6"/>
        <v>111.56</v>
      </c>
      <c r="K40">
        <f t="shared" si="6"/>
        <v>0</v>
      </c>
      <c r="L40">
        <f t="shared" si="6"/>
        <v>0</v>
      </c>
      <c r="M40">
        <f t="shared" si="6"/>
        <v>0</v>
      </c>
      <c r="N40" s="65"/>
      <c r="O40">
        <f t="shared" si="5"/>
        <v>0</v>
      </c>
      <c r="P40">
        <f t="shared" si="5"/>
        <v>0</v>
      </c>
      <c r="Q40">
        <f t="shared" si="5"/>
        <v>0</v>
      </c>
      <c r="R40">
        <f t="shared" si="5"/>
        <v>0</v>
      </c>
      <c r="S40">
        <f t="shared" si="2"/>
        <v>0</v>
      </c>
      <c r="T40">
        <f t="shared" si="4"/>
        <v>0</v>
      </c>
    </row>
    <row r="41" spans="1:20" ht="15" customHeight="1">
      <c r="A41" s="63" t="s">
        <v>288</v>
      </c>
      <c r="B41" s="21" t="s">
        <v>289</v>
      </c>
      <c r="C41" s="21"/>
      <c r="D41" s="21"/>
      <c r="E41" s="52">
        <v>20.86</v>
      </c>
      <c r="F41" s="22" t="s">
        <v>3</v>
      </c>
      <c r="G41" s="47" t="s">
        <v>27</v>
      </c>
      <c r="H41" s="22"/>
      <c r="I41">
        <f t="shared" si="6"/>
        <v>0</v>
      </c>
      <c r="J41">
        <f t="shared" si="6"/>
        <v>20.86</v>
      </c>
      <c r="K41">
        <f t="shared" si="6"/>
        <v>0</v>
      </c>
      <c r="L41">
        <f t="shared" si="6"/>
        <v>0</v>
      </c>
      <c r="M41">
        <f t="shared" si="6"/>
        <v>0</v>
      </c>
      <c r="N41" s="65"/>
      <c r="O41">
        <f t="shared" si="5"/>
        <v>0</v>
      </c>
      <c r="P41">
        <f t="shared" si="5"/>
        <v>0</v>
      </c>
      <c r="Q41">
        <f t="shared" si="5"/>
        <v>0</v>
      </c>
      <c r="R41">
        <f t="shared" si="5"/>
        <v>0</v>
      </c>
      <c r="S41">
        <f t="shared" si="2"/>
        <v>0</v>
      </c>
      <c r="T41">
        <f t="shared" si="4"/>
        <v>0</v>
      </c>
    </row>
    <row r="42" spans="1:20" ht="15" customHeight="1">
      <c r="A42" s="63" t="s">
        <v>290</v>
      </c>
      <c r="B42" s="21" t="s">
        <v>291</v>
      </c>
      <c r="C42" s="21"/>
      <c r="D42" s="21"/>
      <c r="E42" s="52">
        <v>14.85</v>
      </c>
      <c r="F42" s="22" t="s">
        <v>3</v>
      </c>
      <c r="G42" s="47" t="s">
        <v>27</v>
      </c>
      <c r="H42" s="22"/>
      <c r="I42">
        <f t="shared" si="6"/>
        <v>0</v>
      </c>
      <c r="J42">
        <f t="shared" si="6"/>
        <v>14.85</v>
      </c>
      <c r="K42">
        <f t="shared" si="6"/>
        <v>0</v>
      </c>
      <c r="L42">
        <f t="shared" si="6"/>
        <v>0</v>
      </c>
      <c r="M42">
        <f t="shared" si="6"/>
        <v>0</v>
      </c>
      <c r="N42" s="65"/>
      <c r="O42">
        <f aca="true" t="shared" si="7" ref="O42:R61">IF($H42="tak",0,IF($F42=O$2,$E42,0))</f>
        <v>0</v>
      </c>
      <c r="P42">
        <f t="shared" si="7"/>
        <v>0</v>
      </c>
      <c r="Q42">
        <f t="shared" si="7"/>
        <v>0</v>
      </c>
      <c r="R42">
        <f t="shared" si="7"/>
        <v>0</v>
      </c>
      <c r="S42">
        <f t="shared" si="2"/>
        <v>0</v>
      </c>
      <c r="T42">
        <f t="shared" si="4"/>
        <v>0</v>
      </c>
    </row>
    <row r="43" spans="1:20" ht="15" customHeight="1">
      <c r="A43" s="63" t="s">
        <v>292</v>
      </c>
      <c r="B43" s="21" t="s">
        <v>293</v>
      </c>
      <c r="C43" s="21"/>
      <c r="D43" s="21"/>
      <c r="E43" s="52">
        <v>2.29</v>
      </c>
      <c r="F43" s="22" t="s">
        <v>5</v>
      </c>
      <c r="G43" s="47" t="s">
        <v>27</v>
      </c>
      <c r="H43" s="22"/>
      <c r="I43">
        <f t="shared" si="6"/>
        <v>0</v>
      </c>
      <c r="J43">
        <f t="shared" si="6"/>
        <v>0</v>
      </c>
      <c r="K43">
        <f t="shared" si="6"/>
        <v>0</v>
      </c>
      <c r="L43">
        <f t="shared" si="6"/>
        <v>2.29</v>
      </c>
      <c r="M43">
        <f t="shared" si="6"/>
        <v>0</v>
      </c>
      <c r="N43" s="65"/>
      <c r="O43">
        <f t="shared" si="7"/>
        <v>0</v>
      </c>
      <c r="P43">
        <f t="shared" si="7"/>
        <v>0</v>
      </c>
      <c r="Q43">
        <f t="shared" si="7"/>
        <v>0</v>
      </c>
      <c r="R43">
        <f t="shared" si="7"/>
        <v>0</v>
      </c>
      <c r="S43">
        <f t="shared" si="2"/>
        <v>0</v>
      </c>
      <c r="T43">
        <f t="shared" si="4"/>
        <v>0</v>
      </c>
    </row>
    <row r="44" spans="1:20" ht="15" customHeight="1">
      <c r="A44" s="63" t="s">
        <v>294</v>
      </c>
      <c r="B44" s="21" t="s">
        <v>194</v>
      </c>
      <c r="C44" s="21"/>
      <c r="D44" s="21"/>
      <c r="E44" s="52">
        <v>8.99</v>
      </c>
      <c r="F44" s="22" t="s">
        <v>3</v>
      </c>
      <c r="G44" s="47" t="s">
        <v>27</v>
      </c>
      <c r="H44" s="22"/>
      <c r="I44">
        <f t="shared" si="6"/>
        <v>0</v>
      </c>
      <c r="J44">
        <f t="shared" si="6"/>
        <v>8.99</v>
      </c>
      <c r="K44">
        <f t="shared" si="6"/>
        <v>0</v>
      </c>
      <c r="L44">
        <f t="shared" si="6"/>
        <v>0</v>
      </c>
      <c r="M44">
        <f t="shared" si="6"/>
        <v>0</v>
      </c>
      <c r="N44" s="65"/>
      <c r="O44">
        <f t="shared" si="7"/>
        <v>0</v>
      </c>
      <c r="P44">
        <f t="shared" si="7"/>
        <v>0</v>
      </c>
      <c r="Q44">
        <f t="shared" si="7"/>
        <v>0</v>
      </c>
      <c r="R44">
        <f t="shared" si="7"/>
        <v>0</v>
      </c>
      <c r="S44">
        <f t="shared" si="2"/>
        <v>0</v>
      </c>
      <c r="T44">
        <f t="shared" si="4"/>
        <v>0</v>
      </c>
    </row>
    <row r="45" spans="1:20" ht="15" customHeight="1">
      <c r="A45" s="63" t="s">
        <v>295</v>
      </c>
      <c r="B45" s="21" t="s">
        <v>58</v>
      </c>
      <c r="C45" s="21"/>
      <c r="D45" s="21"/>
      <c r="E45" s="52">
        <v>0</v>
      </c>
      <c r="F45" s="22" t="s">
        <v>41</v>
      </c>
      <c r="G45" s="47" t="s">
        <v>41</v>
      </c>
      <c r="H45" s="22"/>
      <c r="I45">
        <f t="shared" si="6"/>
        <v>0</v>
      </c>
      <c r="J45">
        <f t="shared" si="6"/>
        <v>0</v>
      </c>
      <c r="K45">
        <f t="shared" si="6"/>
        <v>0</v>
      </c>
      <c r="L45">
        <f t="shared" si="6"/>
        <v>0</v>
      </c>
      <c r="M45">
        <f t="shared" si="6"/>
        <v>0</v>
      </c>
      <c r="N45" s="65"/>
      <c r="O45">
        <f t="shared" si="7"/>
        <v>0</v>
      </c>
      <c r="P45">
        <f t="shared" si="7"/>
        <v>0</v>
      </c>
      <c r="Q45">
        <f t="shared" si="7"/>
        <v>0</v>
      </c>
      <c r="R45">
        <f t="shared" si="7"/>
        <v>0</v>
      </c>
      <c r="S45">
        <f t="shared" si="2"/>
        <v>0</v>
      </c>
      <c r="T45">
        <f t="shared" si="4"/>
        <v>0</v>
      </c>
    </row>
    <row r="46" spans="1:20" ht="15" customHeight="1">
      <c r="A46" s="63" t="s">
        <v>296</v>
      </c>
      <c r="B46" s="21" t="s">
        <v>54</v>
      </c>
      <c r="C46" s="21"/>
      <c r="D46" s="21"/>
      <c r="E46" s="52">
        <v>29.6</v>
      </c>
      <c r="F46" s="22" t="s">
        <v>3</v>
      </c>
      <c r="G46" s="47" t="s">
        <v>27</v>
      </c>
      <c r="H46" s="22"/>
      <c r="I46">
        <f t="shared" si="6"/>
        <v>0</v>
      </c>
      <c r="J46">
        <f t="shared" si="6"/>
        <v>29.6</v>
      </c>
      <c r="K46">
        <f t="shared" si="6"/>
        <v>0</v>
      </c>
      <c r="L46">
        <f t="shared" si="6"/>
        <v>0</v>
      </c>
      <c r="M46">
        <f t="shared" si="6"/>
        <v>0</v>
      </c>
      <c r="N46" s="65"/>
      <c r="O46">
        <f t="shared" si="7"/>
        <v>0</v>
      </c>
      <c r="P46">
        <f t="shared" si="7"/>
        <v>0</v>
      </c>
      <c r="Q46">
        <f t="shared" si="7"/>
        <v>0</v>
      </c>
      <c r="R46">
        <f t="shared" si="7"/>
        <v>0</v>
      </c>
      <c r="S46">
        <f t="shared" si="2"/>
        <v>0</v>
      </c>
      <c r="T46">
        <f t="shared" si="4"/>
        <v>0</v>
      </c>
    </row>
    <row r="47" spans="1:20" ht="15" customHeight="1">
      <c r="A47" s="63" t="s">
        <v>297</v>
      </c>
      <c r="B47" s="21" t="s">
        <v>298</v>
      </c>
      <c r="C47" s="21"/>
      <c r="D47" s="21"/>
      <c r="E47" s="52">
        <v>12.22</v>
      </c>
      <c r="F47" s="22" t="s">
        <v>3</v>
      </c>
      <c r="G47" s="47" t="s">
        <v>27</v>
      </c>
      <c r="H47" s="22" t="s">
        <v>16</v>
      </c>
      <c r="I47">
        <f t="shared" si="6"/>
        <v>0</v>
      </c>
      <c r="J47">
        <f t="shared" si="6"/>
        <v>0</v>
      </c>
      <c r="K47">
        <f t="shared" si="6"/>
        <v>0</v>
      </c>
      <c r="L47">
        <f t="shared" si="6"/>
        <v>0</v>
      </c>
      <c r="M47">
        <f t="shared" si="6"/>
        <v>0</v>
      </c>
      <c r="N47" s="65"/>
      <c r="O47">
        <f t="shared" si="7"/>
        <v>0</v>
      </c>
      <c r="P47">
        <f t="shared" si="7"/>
        <v>0</v>
      </c>
      <c r="Q47">
        <f t="shared" si="7"/>
        <v>0</v>
      </c>
      <c r="R47">
        <f t="shared" si="7"/>
        <v>0</v>
      </c>
      <c r="S47">
        <f t="shared" si="2"/>
        <v>12.22</v>
      </c>
      <c r="T47">
        <f t="shared" si="4"/>
        <v>0</v>
      </c>
    </row>
    <row r="48" spans="1:20" ht="15" customHeight="1">
      <c r="A48" s="63" t="s">
        <v>299</v>
      </c>
      <c r="B48" s="21" t="s">
        <v>23</v>
      </c>
      <c r="C48" s="21"/>
      <c r="D48" s="21"/>
      <c r="E48" s="52">
        <v>856.79</v>
      </c>
      <c r="F48" s="22" t="s">
        <v>2</v>
      </c>
      <c r="G48" s="47" t="s">
        <v>300</v>
      </c>
      <c r="H48" s="22"/>
      <c r="I48">
        <f t="shared" si="6"/>
        <v>856.79</v>
      </c>
      <c r="J48">
        <f t="shared" si="6"/>
        <v>0</v>
      </c>
      <c r="K48">
        <f t="shared" si="6"/>
        <v>0</v>
      </c>
      <c r="L48">
        <f t="shared" si="6"/>
        <v>0</v>
      </c>
      <c r="M48">
        <f t="shared" si="6"/>
        <v>0</v>
      </c>
      <c r="N48" s="65"/>
      <c r="O48">
        <f t="shared" si="7"/>
        <v>0</v>
      </c>
      <c r="P48">
        <f t="shared" si="7"/>
        <v>0</v>
      </c>
      <c r="Q48">
        <f t="shared" si="7"/>
        <v>0</v>
      </c>
      <c r="R48">
        <f t="shared" si="7"/>
        <v>0</v>
      </c>
      <c r="S48">
        <f t="shared" si="2"/>
        <v>0</v>
      </c>
      <c r="T48">
        <f t="shared" si="4"/>
        <v>856.79</v>
      </c>
    </row>
    <row r="49" spans="1:20" ht="15" customHeight="1">
      <c r="A49" s="63" t="s">
        <v>301</v>
      </c>
      <c r="B49" s="21" t="s">
        <v>302</v>
      </c>
      <c r="C49" s="21"/>
      <c r="D49" s="21"/>
      <c r="E49" s="52">
        <v>17.19</v>
      </c>
      <c r="F49" s="22" t="s">
        <v>3</v>
      </c>
      <c r="G49" s="47" t="s">
        <v>27</v>
      </c>
      <c r="H49" s="22"/>
      <c r="I49">
        <f t="shared" si="6"/>
        <v>0</v>
      </c>
      <c r="J49">
        <f t="shared" si="6"/>
        <v>17.19</v>
      </c>
      <c r="K49">
        <f t="shared" si="6"/>
        <v>0</v>
      </c>
      <c r="L49">
        <f t="shared" si="6"/>
        <v>0</v>
      </c>
      <c r="M49">
        <f t="shared" si="6"/>
        <v>0</v>
      </c>
      <c r="N49" s="65"/>
      <c r="O49">
        <f t="shared" si="7"/>
        <v>0</v>
      </c>
      <c r="P49">
        <f t="shared" si="7"/>
        <v>0</v>
      </c>
      <c r="Q49">
        <f t="shared" si="7"/>
        <v>0</v>
      </c>
      <c r="R49">
        <f t="shared" si="7"/>
        <v>0</v>
      </c>
      <c r="S49">
        <f t="shared" si="2"/>
        <v>0</v>
      </c>
      <c r="T49">
        <f t="shared" si="4"/>
        <v>0</v>
      </c>
    </row>
    <row r="50" spans="1:20" ht="15" customHeight="1">
      <c r="A50" s="63" t="s">
        <v>303</v>
      </c>
      <c r="B50" s="21" t="s">
        <v>304</v>
      </c>
      <c r="C50" s="21"/>
      <c r="D50" s="21"/>
      <c r="E50" s="52">
        <v>3.62</v>
      </c>
      <c r="F50" s="22" t="s">
        <v>5</v>
      </c>
      <c r="G50" s="47" t="s">
        <v>27</v>
      </c>
      <c r="H50" s="22"/>
      <c r="I50">
        <f t="shared" si="6"/>
        <v>0</v>
      </c>
      <c r="J50">
        <f t="shared" si="6"/>
        <v>0</v>
      </c>
      <c r="K50">
        <f t="shared" si="6"/>
        <v>0</v>
      </c>
      <c r="L50">
        <f t="shared" si="6"/>
        <v>3.62</v>
      </c>
      <c r="M50">
        <f t="shared" si="6"/>
        <v>0</v>
      </c>
      <c r="N50" s="65"/>
      <c r="O50">
        <f t="shared" si="7"/>
        <v>0</v>
      </c>
      <c r="P50">
        <f t="shared" si="7"/>
        <v>0</v>
      </c>
      <c r="Q50">
        <f t="shared" si="7"/>
        <v>0</v>
      </c>
      <c r="R50">
        <f t="shared" si="7"/>
        <v>0</v>
      </c>
      <c r="S50">
        <f t="shared" si="2"/>
        <v>0</v>
      </c>
      <c r="T50">
        <f t="shared" si="4"/>
        <v>0</v>
      </c>
    </row>
    <row r="51" spans="1:20" ht="15" customHeight="1">
      <c r="A51" s="63" t="s">
        <v>305</v>
      </c>
      <c r="B51" s="21" t="s">
        <v>306</v>
      </c>
      <c r="C51" s="21"/>
      <c r="D51" s="21"/>
      <c r="E51" s="52">
        <v>5.52</v>
      </c>
      <c r="F51" s="22" t="s">
        <v>2</v>
      </c>
      <c r="G51" s="47" t="s">
        <v>27</v>
      </c>
      <c r="H51" s="22" t="s">
        <v>16</v>
      </c>
      <c r="I51">
        <f t="shared" si="6"/>
        <v>0</v>
      </c>
      <c r="J51">
        <f t="shared" si="6"/>
        <v>0</v>
      </c>
      <c r="K51">
        <f t="shared" si="6"/>
        <v>0</v>
      </c>
      <c r="L51">
        <f t="shared" si="6"/>
        <v>0</v>
      </c>
      <c r="M51">
        <f t="shared" si="6"/>
        <v>0</v>
      </c>
      <c r="N51" s="65"/>
      <c r="O51">
        <f t="shared" si="7"/>
        <v>0</v>
      </c>
      <c r="P51">
        <f t="shared" si="7"/>
        <v>0</v>
      </c>
      <c r="Q51">
        <f t="shared" si="7"/>
        <v>0</v>
      </c>
      <c r="R51">
        <f t="shared" si="7"/>
        <v>0</v>
      </c>
      <c r="S51">
        <f t="shared" si="2"/>
        <v>5.52</v>
      </c>
      <c r="T51">
        <f t="shared" si="4"/>
        <v>0</v>
      </c>
    </row>
    <row r="52" spans="1:20" ht="15" customHeight="1">
      <c r="A52" s="63" t="s">
        <v>307</v>
      </c>
      <c r="B52" s="21" t="s">
        <v>308</v>
      </c>
      <c r="C52" s="21"/>
      <c r="D52" s="21"/>
      <c r="E52" s="52">
        <v>17.9</v>
      </c>
      <c r="F52" s="22" t="s">
        <v>3</v>
      </c>
      <c r="G52" s="47" t="s">
        <v>27</v>
      </c>
      <c r="H52" s="22"/>
      <c r="I52">
        <f t="shared" si="6"/>
        <v>0</v>
      </c>
      <c r="J52">
        <f t="shared" si="6"/>
        <v>17.9</v>
      </c>
      <c r="K52">
        <f t="shared" si="6"/>
        <v>0</v>
      </c>
      <c r="L52">
        <f t="shared" si="6"/>
        <v>0</v>
      </c>
      <c r="M52">
        <f t="shared" si="6"/>
        <v>0</v>
      </c>
      <c r="N52" s="65"/>
      <c r="O52">
        <f t="shared" si="7"/>
        <v>0</v>
      </c>
      <c r="P52">
        <f t="shared" si="7"/>
        <v>0</v>
      </c>
      <c r="Q52">
        <f t="shared" si="7"/>
        <v>0</v>
      </c>
      <c r="R52">
        <f t="shared" si="7"/>
        <v>0</v>
      </c>
      <c r="S52">
        <f t="shared" si="2"/>
        <v>0</v>
      </c>
      <c r="T52">
        <f t="shared" si="4"/>
        <v>0</v>
      </c>
    </row>
    <row r="53" spans="1:20" ht="15" customHeight="1">
      <c r="A53" s="63" t="s">
        <v>309</v>
      </c>
      <c r="B53" s="21" t="s">
        <v>310</v>
      </c>
      <c r="C53" s="21"/>
      <c r="D53" s="21"/>
      <c r="E53" s="52">
        <v>332.14</v>
      </c>
      <c r="F53" s="22" t="s">
        <v>2</v>
      </c>
      <c r="G53" s="47" t="s">
        <v>27</v>
      </c>
      <c r="H53" s="22" t="s">
        <v>16</v>
      </c>
      <c r="I53">
        <f t="shared" si="6"/>
        <v>0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0</v>
      </c>
      <c r="N53" s="65"/>
      <c r="O53">
        <f t="shared" si="7"/>
        <v>0</v>
      </c>
      <c r="P53">
        <f t="shared" si="7"/>
        <v>0</v>
      </c>
      <c r="Q53">
        <f t="shared" si="7"/>
        <v>0</v>
      </c>
      <c r="R53">
        <f t="shared" si="7"/>
        <v>0</v>
      </c>
      <c r="S53">
        <f t="shared" si="2"/>
        <v>332.14</v>
      </c>
      <c r="T53">
        <f t="shared" si="4"/>
        <v>0</v>
      </c>
    </row>
    <row r="54" spans="1:20" ht="15" customHeight="1">
      <c r="A54" s="63" t="s">
        <v>311</v>
      </c>
      <c r="B54" s="21" t="s">
        <v>310</v>
      </c>
      <c r="C54" s="21"/>
      <c r="D54" s="21"/>
      <c r="E54" s="52">
        <v>860.08</v>
      </c>
      <c r="F54" s="22" t="s">
        <v>2</v>
      </c>
      <c r="G54" s="47" t="s">
        <v>27</v>
      </c>
      <c r="H54" s="22" t="s">
        <v>16</v>
      </c>
      <c r="I54">
        <f t="shared" si="6"/>
        <v>0</v>
      </c>
      <c r="J54">
        <f t="shared" si="6"/>
        <v>0</v>
      </c>
      <c r="K54">
        <f t="shared" si="6"/>
        <v>0</v>
      </c>
      <c r="L54">
        <f t="shared" si="6"/>
        <v>0</v>
      </c>
      <c r="M54">
        <f t="shared" si="6"/>
        <v>0</v>
      </c>
      <c r="N54" s="65"/>
      <c r="O54">
        <f t="shared" si="7"/>
        <v>0</v>
      </c>
      <c r="P54">
        <f t="shared" si="7"/>
        <v>0</v>
      </c>
      <c r="Q54">
        <f t="shared" si="7"/>
        <v>0</v>
      </c>
      <c r="R54">
        <f t="shared" si="7"/>
        <v>0</v>
      </c>
      <c r="S54">
        <f t="shared" si="2"/>
        <v>860.08</v>
      </c>
      <c r="T54">
        <f t="shared" si="4"/>
        <v>0</v>
      </c>
    </row>
    <row r="55" spans="1:20" ht="15" customHeight="1">
      <c r="A55" s="63" t="s">
        <v>312</v>
      </c>
      <c r="B55" s="21" t="s">
        <v>313</v>
      </c>
      <c r="C55" s="21"/>
      <c r="D55" s="21"/>
      <c r="E55" s="52">
        <v>29.37</v>
      </c>
      <c r="F55" s="22" t="s">
        <v>3</v>
      </c>
      <c r="G55" s="47" t="s">
        <v>27</v>
      </c>
      <c r="H55" s="22" t="s">
        <v>16</v>
      </c>
      <c r="I55">
        <f t="shared" si="6"/>
        <v>0</v>
      </c>
      <c r="J55">
        <f t="shared" si="6"/>
        <v>0</v>
      </c>
      <c r="K55">
        <f t="shared" si="6"/>
        <v>0</v>
      </c>
      <c r="L55">
        <f t="shared" si="6"/>
        <v>0</v>
      </c>
      <c r="M55">
        <f t="shared" si="6"/>
        <v>0</v>
      </c>
      <c r="N55" s="65"/>
      <c r="O55">
        <f t="shared" si="7"/>
        <v>0</v>
      </c>
      <c r="P55">
        <f t="shared" si="7"/>
        <v>0</v>
      </c>
      <c r="Q55">
        <f t="shared" si="7"/>
        <v>0</v>
      </c>
      <c r="R55">
        <f t="shared" si="7"/>
        <v>0</v>
      </c>
      <c r="S55">
        <f t="shared" si="2"/>
        <v>29.37</v>
      </c>
      <c r="T55">
        <f t="shared" si="4"/>
        <v>0</v>
      </c>
    </row>
    <row r="56" spans="1:20" ht="15" customHeight="1">
      <c r="A56" s="63" t="s">
        <v>314</v>
      </c>
      <c r="B56" s="21" t="s">
        <v>315</v>
      </c>
      <c r="C56" s="21"/>
      <c r="D56" s="21"/>
      <c r="E56" s="52">
        <v>59.24</v>
      </c>
      <c r="F56" s="22" t="s">
        <v>3</v>
      </c>
      <c r="G56" s="47" t="s">
        <v>27</v>
      </c>
      <c r="H56" s="22"/>
      <c r="I56">
        <f t="shared" si="6"/>
        <v>0</v>
      </c>
      <c r="J56">
        <f t="shared" si="6"/>
        <v>59.24</v>
      </c>
      <c r="K56">
        <f t="shared" si="6"/>
        <v>0</v>
      </c>
      <c r="L56">
        <f t="shared" si="6"/>
        <v>0</v>
      </c>
      <c r="M56">
        <f t="shared" si="6"/>
        <v>0</v>
      </c>
      <c r="N56" s="65"/>
      <c r="O56">
        <f t="shared" si="7"/>
        <v>0</v>
      </c>
      <c r="P56">
        <f t="shared" si="7"/>
        <v>0</v>
      </c>
      <c r="Q56">
        <f t="shared" si="7"/>
        <v>0</v>
      </c>
      <c r="R56">
        <f t="shared" si="7"/>
        <v>0</v>
      </c>
      <c r="S56">
        <f t="shared" si="2"/>
        <v>0</v>
      </c>
      <c r="T56">
        <f t="shared" si="4"/>
        <v>0</v>
      </c>
    </row>
    <row r="57" spans="1:20" ht="15" customHeight="1">
      <c r="A57" s="63" t="s">
        <v>316</v>
      </c>
      <c r="B57" s="21" t="s">
        <v>317</v>
      </c>
      <c r="C57" s="21"/>
      <c r="D57" s="21"/>
      <c r="E57" s="52">
        <v>34.17</v>
      </c>
      <c r="F57" s="22" t="s">
        <v>3</v>
      </c>
      <c r="G57" s="47" t="s">
        <v>27</v>
      </c>
      <c r="H57" s="22"/>
      <c r="I57">
        <f t="shared" si="6"/>
        <v>0</v>
      </c>
      <c r="J57">
        <f t="shared" si="6"/>
        <v>34.17</v>
      </c>
      <c r="K57">
        <f t="shared" si="6"/>
        <v>0</v>
      </c>
      <c r="L57">
        <f t="shared" si="6"/>
        <v>0</v>
      </c>
      <c r="M57">
        <f t="shared" si="6"/>
        <v>0</v>
      </c>
      <c r="N57" s="65"/>
      <c r="O57">
        <f t="shared" si="7"/>
        <v>0</v>
      </c>
      <c r="P57">
        <f t="shared" si="7"/>
        <v>0</v>
      </c>
      <c r="Q57">
        <f t="shared" si="7"/>
        <v>0</v>
      </c>
      <c r="R57">
        <f t="shared" si="7"/>
        <v>0</v>
      </c>
      <c r="S57">
        <f t="shared" si="2"/>
        <v>0</v>
      </c>
      <c r="T57">
        <f t="shared" si="4"/>
        <v>0</v>
      </c>
    </row>
    <row r="58" spans="1:20" ht="15" customHeight="1">
      <c r="A58" s="63" t="s">
        <v>318</v>
      </c>
      <c r="B58" s="21" t="s">
        <v>319</v>
      </c>
      <c r="C58" s="21"/>
      <c r="D58" s="21"/>
      <c r="E58" s="52">
        <v>0</v>
      </c>
      <c r="F58" s="22" t="s">
        <v>320</v>
      </c>
      <c r="G58" s="47" t="s">
        <v>27</v>
      </c>
      <c r="H58" s="22" t="s">
        <v>16</v>
      </c>
      <c r="I58">
        <f t="shared" si="6"/>
        <v>0</v>
      </c>
      <c r="J58">
        <f t="shared" si="6"/>
        <v>0</v>
      </c>
      <c r="K58">
        <f t="shared" si="6"/>
        <v>0</v>
      </c>
      <c r="L58">
        <f t="shared" si="6"/>
        <v>0</v>
      </c>
      <c r="M58">
        <f t="shared" si="6"/>
        <v>0</v>
      </c>
      <c r="N58" s="65"/>
      <c r="O58">
        <f t="shared" si="7"/>
        <v>0</v>
      </c>
      <c r="P58">
        <f t="shared" si="7"/>
        <v>0</v>
      </c>
      <c r="Q58">
        <f t="shared" si="7"/>
        <v>0</v>
      </c>
      <c r="R58">
        <f t="shared" si="7"/>
        <v>0</v>
      </c>
      <c r="S58">
        <f t="shared" si="2"/>
        <v>0</v>
      </c>
      <c r="T58">
        <f t="shared" si="4"/>
        <v>0</v>
      </c>
    </row>
    <row r="59" spans="1:20" ht="15" customHeight="1">
      <c r="A59" s="63" t="s">
        <v>321</v>
      </c>
      <c r="B59" s="21" t="s">
        <v>72</v>
      </c>
      <c r="C59" s="21"/>
      <c r="D59" s="21"/>
      <c r="E59" s="52">
        <v>40.51</v>
      </c>
      <c r="F59" s="22" t="s">
        <v>3</v>
      </c>
      <c r="G59" s="47" t="s">
        <v>27</v>
      </c>
      <c r="H59" s="22"/>
      <c r="I59">
        <f t="shared" si="6"/>
        <v>0</v>
      </c>
      <c r="J59">
        <f t="shared" si="6"/>
        <v>40.51</v>
      </c>
      <c r="K59">
        <f t="shared" si="6"/>
        <v>0</v>
      </c>
      <c r="L59">
        <f t="shared" si="6"/>
        <v>0</v>
      </c>
      <c r="M59">
        <f t="shared" si="6"/>
        <v>0</v>
      </c>
      <c r="N59" s="65"/>
      <c r="O59">
        <f t="shared" si="7"/>
        <v>0</v>
      </c>
      <c r="P59">
        <f t="shared" si="7"/>
        <v>0</v>
      </c>
      <c r="Q59">
        <f t="shared" si="7"/>
        <v>0</v>
      </c>
      <c r="R59">
        <f t="shared" si="7"/>
        <v>0</v>
      </c>
      <c r="S59">
        <f t="shared" si="2"/>
        <v>0</v>
      </c>
      <c r="T59">
        <f t="shared" si="4"/>
        <v>0</v>
      </c>
    </row>
    <row r="60" spans="1:20" ht="15" customHeight="1">
      <c r="A60" s="63" t="s">
        <v>322</v>
      </c>
      <c r="B60" s="21" t="s">
        <v>29</v>
      </c>
      <c r="C60" s="21"/>
      <c r="D60" s="21"/>
      <c r="E60" s="52">
        <v>27.3</v>
      </c>
      <c r="F60" s="22" t="s">
        <v>3</v>
      </c>
      <c r="G60" s="47" t="s">
        <v>27</v>
      </c>
      <c r="H60" s="22"/>
      <c r="I60">
        <f t="shared" si="6"/>
        <v>0</v>
      </c>
      <c r="J60">
        <f t="shared" si="6"/>
        <v>27.3</v>
      </c>
      <c r="K60">
        <f t="shared" si="6"/>
        <v>0</v>
      </c>
      <c r="L60">
        <f t="shared" si="6"/>
        <v>0</v>
      </c>
      <c r="M60">
        <f t="shared" si="6"/>
        <v>0</v>
      </c>
      <c r="N60" s="65"/>
      <c r="O60">
        <f t="shared" si="7"/>
        <v>0</v>
      </c>
      <c r="P60">
        <f t="shared" si="7"/>
        <v>0</v>
      </c>
      <c r="Q60">
        <f t="shared" si="7"/>
        <v>0</v>
      </c>
      <c r="R60">
        <f t="shared" si="7"/>
        <v>0</v>
      </c>
      <c r="S60">
        <f t="shared" si="2"/>
        <v>0</v>
      </c>
      <c r="T60">
        <f t="shared" si="4"/>
        <v>0</v>
      </c>
    </row>
    <row r="61" spans="1:20" ht="15" customHeight="1">
      <c r="A61" s="63" t="s">
        <v>323</v>
      </c>
      <c r="B61" s="21" t="s">
        <v>40</v>
      </c>
      <c r="C61" s="21"/>
      <c r="D61" s="21"/>
      <c r="E61" s="52">
        <v>0</v>
      </c>
      <c r="F61" s="22" t="s">
        <v>41</v>
      </c>
      <c r="G61" s="47" t="s">
        <v>41</v>
      </c>
      <c r="H61" s="22"/>
      <c r="I61">
        <f t="shared" si="6"/>
        <v>0</v>
      </c>
      <c r="J61">
        <f t="shared" si="6"/>
        <v>0</v>
      </c>
      <c r="K61">
        <f t="shared" si="6"/>
        <v>0</v>
      </c>
      <c r="L61">
        <f t="shared" si="6"/>
        <v>0</v>
      </c>
      <c r="M61">
        <f t="shared" si="6"/>
        <v>0</v>
      </c>
      <c r="N61" s="65"/>
      <c r="O61">
        <f t="shared" si="7"/>
        <v>0</v>
      </c>
      <c r="P61">
        <f t="shared" si="7"/>
        <v>0</v>
      </c>
      <c r="Q61">
        <f t="shared" si="7"/>
        <v>0</v>
      </c>
      <c r="R61">
        <f t="shared" si="7"/>
        <v>0</v>
      </c>
      <c r="S61">
        <f t="shared" si="2"/>
        <v>0</v>
      </c>
      <c r="T61">
        <f t="shared" si="4"/>
        <v>0</v>
      </c>
    </row>
    <row r="62" spans="1:20" ht="15" customHeight="1">
      <c r="A62" s="63" t="s">
        <v>324</v>
      </c>
      <c r="B62" s="21" t="s">
        <v>325</v>
      </c>
      <c r="C62" s="21"/>
      <c r="D62" s="21"/>
      <c r="E62" s="52">
        <v>1.89</v>
      </c>
      <c r="F62" s="22" t="s">
        <v>3</v>
      </c>
      <c r="G62" s="47" t="s">
        <v>27</v>
      </c>
      <c r="H62" s="22" t="s">
        <v>16</v>
      </c>
      <c r="I62">
        <f t="shared" si="6"/>
        <v>0</v>
      </c>
      <c r="J62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 s="65"/>
      <c r="O62">
        <f aca="true" t="shared" si="8" ref="O62:R81">IF($H62="tak",0,IF($F62=O$2,$E62,0))</f>
        <v>0</v>
      </c>
      <c r="P62">
        <f t="shared" si="8"/>
        <v>0</v>
      </c>
      <c r="Q62">
        <f t="shared" si="8"/>
        <v>0</v>
      </c>
      <c r="R62">
        <f t="shared" si="8"/>
        <v>0</v>
      </c>
      <c r="S62">
        <f t="shared" si="2"/>
        <v>1.89</v>
      </c>
      <c r="T62">
        <f t="shared" si="4"/>
        <v>0</v>
      </c>
    </row>
    <row r="63" spans="1:20" ht="15" customHeight="1">
      <c r="A63" s="63" t="s">
        <v>326</v>
      </c>
      <c r="B63" s="21" t="s">
        <v>263</v>
      </c>
      <c r="C63" s="21"/>
      <c r="D63" s="21"/>
      <c r="E63" s="52">
        <v>0</v>
      </c>
      <c r="F63" s="22" t="s">
        <v>2</v>
      </c>
      <c r="G63" s="47" t="s">
        <v>27</v>
      </c>
      <c r="H63" s="22"/>
      <c r="I63">
        <f t="shared" si="6"/>
        <v>0</v>
      </c>
      <c r="J63">
        <f t="shared" si="6"/>
        <v>0</v>
      </c>
      <c r="K63">
        <f t="shared" si="6"/>
        <v>0</v>
      </c>
      <c r="L63">
        <f t="shared" si="6"/>
        <v>0</v>
      </c>
      <c r="M63">
        <f t="shared" si="6"/>
        <v>0</v>
      </c>
      <c r="N63" s="65"/>
      <c r="O63">
        <f t="shared" si="8"/>
        <v>0</v>
      </c>
      <c r="P63">
        <f t="shared" si="8"/>
        <v>0</v>
      </c>
      <c r="Q63">
        <f t="shared" si="8"/>
        <v>0</v>
      </c>
      <c r="R63">
        <f t="shared" si="8"/>
        <v>0</v>
      </c>
      <c r="S63">
        <f t="shared" si="2"/>
        <v>0</v>
      </c>
      <c r="T63">
        <f t="shared" si="4"/>
        <v>0</v>
      </c>
    </row>
    <row r="64" spans="1:20" ht="15" customHeight="1">
      <c r="A64" s="63" t="s">
        <v>327</v>
      </c>
      <c r="B64" s="21" t="s">
        <v>263</v>
      </c>
      <c r="C64" s="21"/>
      <c r="D64" s="21"/>
      <c r="E64" s="52">
        <v>0</v>
      </c>
      <c r="F64" s="22" t="s">
        <v>2</v>
      </c>
      <c r="G64" s="47" t="s">
        <v>27</v>
      </c>
      <c r="H64" s="22"/>
      <c r="I64">
        <f t="shared" si="6"/>
        <v>0</v>
      </c>
      <c r="J64">
        <f t="shared" si="6"/>
        <v>0</v>
      </c>
      <c r="K64">
        <f t="shared" si="6"/>
        <v>0</v>
      </c>
      <c r="L64">
        <f t="shared" si="6"/>
        <v>0</v>
      </c>
      <c r="M64">
        <f t="shared" si="6"/>
        <v>0</v>
      </c>
      <c r="N64" s="65"/>
      <c r="O64">
        <f t="shared" si="8"/>
        <v>0</v>
      </c>
      <c r="P64">
        <f t="shared" si="8"/>
        <v>0</v>
      </c>
      <c r="Q64">
        <f t="shared" si="8"/>
        <v>0</v>
      </c>
      <c r="R64">
        <f t="shared" si="8"/>
        <v>0</v>
      </c>
      <c r="S64">
        <f t="shared" si="2"/>
        <v>0</v>
      </c>
      <c r="T64">
        <f t="shared" si="4"/>
        <v>0</v>
      </c>
    </row>
    <row r="65" spans="1:20" ht="15" customHeight="1">
      <c r="A65" s="63" t="s">
        <v>328</v>
      </c>
      <c r="B65" s="21" t="s">
        <v>194</v>
      </c>
      <c r="C65" s="21"/>
      <c r="D65" s="21"/>
      <c r="E65" s="52">
        <v>29.01</v>
      </c>
      <c r="F65" s="22" t="s">
        <v>3</v>
      </c>
      <c r="G65" s="47" t="s">
        <v>27</v>
      </c>
      <c r="H65" s="22"/>
      <c r="I65">
        <f t="shared" si="6"/>
        <v>0</v>
      </c>
      <c r="J65">
        <f t="shared" si="6"/>
        <v>29.01</v>
      </c>
      <c r="K65">
        <f t="shared" si="6"/>
        <v>0</v>
      </c>
      <c r="L65">
        <f t="shared" si="6"/>
        <v>0</v>
      </c>
      <c r="M65">
        <f t="shared" si="6"/>
        <v>0</v>
      </c>
      <c r="N65" s="65"/>
      <c r="O65">
        <f t="shared" si="8"/>
        <v>0</v>
      </c>
      <c r="P65">
        <f t="shared" si="8"/>
        <v>0</v>
      </c>
      <c r="Q65">
        <f t="shared" si="8"/>
        <v>0</v>
      </c>
      <c r="R65">
        <f t="shared" si="8"/>
        <v>0</v>
      </c>
      <c r="S65">
        <f t="shared" si="2"/>
        <v>0</v>
      </c>
      <c r="T65">
        <f t="shared" si="4"/>
        <v>0</v>
      </c>
    </row>
    <row r="66" spans="1:20" ht="15" customHeight="1">
      <c r="A66" s="63" t="s">
        <v>329</v>
      </c>
      <c r="B66" s="21" t="s">
        <v>330</v>
      </c>
      <c r="C66" s="21"/>
      <c r="D66" s="21"/>
      <c r="E66" s="52">
        <v>39.65</v>
      </c>
      <c r="F66" s="22" t="s">
        <v>3</v>
      </c>
      <c r="G66" s="47" t="s">
        <v>27</v>
      </c>
      <c r="H66" s="22"/>
      <c r="I66">
        <f t="shared" si="6"/>
        <v>0</v>
      </c>
      <c r="J66">
        <f t="shared" si="6"/>
        <v>39.65</v>
      </c>
      <c r="K66">
        <f t="shared" si="6"/>
        <v>0</v>
      </c>
      <c r="L66">
        <f t="shared" si="6"/>
        <v>0</v>
      </c>
      <c r="M66">
        <f t="shared" si="6"/>
        <v>0</v>
      </c>
      <c r="N66" s="65"/>
      <c r="O66">
        <f t="shared" si="8"/>
        <v>0</v>
      </c>
      <c r="P66">
        <f t="shared" si="8"/>
        <v>0</v>
      </c>
      <c r="Q66">
        <f t="shared" si="8"/>
        <v>0</v>
      </c>
      <c r="R66">
        <f t="shared" si="8"/>
        <v>0</v>
      </c>
      <c r="S66">
        <f t="shared" si="2"/>
        <v>0</v>
      </c>
      <c r="T66">
        <f t="shared" si="4"/>
        <v>0</v>
      </c>
    </row>
    <row r="67" spans="1:20" ht="15" customHeight="1">
      <c r="A67" s="63" t="s">
        <v>331</v>
      </c>
      <c r="B67" s="21" t="s">
        <v>194</v>
      </c>
      <c r="C67" s="21"/>
      <c r="D67" s="21"/>
      <c r="E67" s="52">
        <v>7.77</v>
      </c>
      <c r="F67" s="22" t="s">
        <v>3</v>
      </c>
      <c r="G67" s="47" t="s">
        <v>27</v>
      </c>
      <c r="H67" s="22"/>
      <c r="I67">
        <f t="shared" si="6"/>
        <v>0</v>
      </c>
      <c r="J67">
        <f t="shared" si="6"/>
        <v>7.77</v>
      </c>
      <c r="K67">
        <f t="shared" si="6"/>
        <v>0</v>
      </c>
      <c r="L67">
        <f t="shared" si="6"/>
        <v>0</v>
      </c>
      <c r="M67">
        <f t="shared" si="6"/>
        <v>0</v>
      </c>
      <c r="N67" s="65"/>
      <c r="O67">
        <f t="shared" si="8"/>
        <v>0</v>
      </c>
      <c r="P67">
        <f t="shared" si="8"/>
        <v>0</v>
      </c>
      <c r="Q67">
        <f t="shared" si="8"/>
        <v>0</v>
      </c>
      <c r="R67">
        <f t="shared" si="8"/>
        <v>0</v>
      </c>
      <c r="S67">
        <f t="shared" si="2"/>
        <v>0</v>
      </c>
      <c r="T67">
        <f t="shared" si="4"/>
        <v>0</v>
      </c>
    </row>
    <row r="68" spans="1:20" ht="15" customHeight="1">
      <c r="A68" s="63" t="s">
        <v>332</v>
      </c>
      <c r="B68" s="21" t="s">
        <v>72</v>
      </c>
      <c r="C68" s="21"/>
      <c r="D68" s="21"/>
      <c r="E68" s="52">
        <v>170.81</v>
      </c>
      <c r="F68" s="22" t="s">
        <v>3</v>
      </c>
      <c r="G68" s="47" t="s">
        <v>253</v>
      </c>
      <c r="H68" s="22"/>
      <c r="I68">
        <f t="shared" si="6"/>
        <v>0</v>
      </c>
      <c r="J68">
        <f t="shared" si="6"/>
        <v>170.81</v>
      </c>
      <c r="K68">
        <f t="shared" si="6"/>
        <v>0</v>
      </c>
      <c r="L68">
        <f t="shared" si="6"/>
        <v>0</v>
      </c>
      <c r="M68">
        <f t="shared" si="6"/>
        <v>0</v>
      </c>
      <c r="N68" s="65"/>
      <c r="O68">
        <f t="shared" si="8"/>
        <v>0</v>
      </c>
      <c r="P68">
        <f t="shared" si="8"/>
        <v>0</v>
      </c>
      <c r="Q68">
        <f t="shared" si="8"/>
        <v>0</v>
      </c>
      <c r="R68">
        <f t="shared" si="8"/>
        <v>0</v>
      </c>
      <c r="S68">
        <f t="shared" si="2"/>
        <v>0</v>
      </c>
      <c r="T68">
        <f t="shared" si="4"/>
        <v>0</v>
      </c>
    </row>
    <row r="69" spans="1:20" ht="15" customHeight="1">
      <c r="A69" s="63" t="s">
        <v>333</v>
      </c>
      <c r="B69" s="21" t="s">
        <v>334</v>
      </c>
      <c r="C69" s="21"/>
      <c r="D69" s="21"/>
      <c r="E69" s="52">
        <v>135.78</v>
      </c>
      <c r="F69" s="22" t="s">
        <v>3</v>
      </c>
      <c r="G69" s="47" t="s">
        <v>253</v>
      </c>
      <c r="H69" s="22"/>
      <c r="I69">
        <f t="shared" si="6"/>
        <v>0</v>
      </c>
      <c r="J69">
        <f t="shared" si="6"/>
        <v>135.78</v>
      </c>
      <c r="K69">
        <f t="shared" si="6"/>
        <v>0</v>
      </c>
      <c r="L69">
        <f t="shared" si="6"/>
        <v>0</v>
      </c>
      <c r="M69">
        <f t="shared" si="6"/>
        <v>0</v>
      </c>
      <c r="N69" s="65"/>
      <c r="O69">
        <f t="shared" si="8"/>
        <v>0</v>
      </c>
      <c r="P69">
        <f t="shared" si="8"/>
        <v>0</v>
      </c>
      <c r="Q69">
        <f t="shared" si="8"/>
        <v>0</v>
      </c>
      <c r="R69">
        <f t="shared" si="8"/>
        <v>0</v>
      </c>
      <c r="S69">
        <f t="shared" si="2"/>
        <v>0</v>
      </c>
      <c r="T69">
        <f t="shared" si="4"/>
        <v>0</v>
      </c>
    </row>
    <row r="70" spans="1:20" ht="15" customHeight="1">
      <c r="A70" s="63" t="s">
        <v>335</v>
      </c>
      <c r="B70" s="21" t="s">
        <v>336</v>
      </c>
      <c r="C70" s="21"/>
      <c r="D70" s="21"/>
      <c r="E70" s="52">
        <v>262.73</v>
      </c>
      <c r="F70" s="22" t="s">
        <v>3</v>
      </c>
      <c r="G70" s="47" t="s">
        <v>253</v>
      </c>
      <c r="H70" s="22"/>
      <c r="I70">
        <f t="shared" si="6"/>
        <v>0</v>
      </c>
      <c r="J70">
        <f t="shared" si="6"/>
        <v>262.73</v>
      </c>
      <c r="K70">
        <f t="shared" si="6"/>
        <v>0</v>
      </c>
      <c r="L70">
        <f t="shared" si="6"/>
        <v>0</v>
      </c>
      <c r="M70">
        <f t="shared" si="6"/>
        <v>0</v>
      </c>
      <c r="N70" s="65"/>
      <c r="O70">
        <f t="shared" si="8"/>
        <v>0</v>
      </c>
      <c r="P70">
        <f t="shared" si="8"/>
        <v>0</v>
      </c>
      <c r="Q70">
        <f t="shared" si="8"/>
        <v>0</v>
      </c>
      <c r="R70">
        <f t="shared" si="8"/>
        <v>0</v>
      </c>
      <c r="S70">
        <f aca="true" t="shared" si="9" ref="S70:S133">IF($H70="tak",$E70,0)</f>
        <v>0</v>
      </c>
      <c r="T70">
        <f t="shared" si="4"/>
        <v>0</v>
      </c>
    </row>
    <row r="71" spans="1:20" ht="15" customHeight="1">
      <c r="A71" s="63" t="s">
        <v>337</v>
      </c>
      <c r="B71" s="21" t="s">
        <v>338</v>
      </c>
      <c r="C71" s="21"/>
      <c r="D71" s="21"/>
      <c r="E71" s="52">
        <v>11.87</v>
      </c>
      <c r="F71" s="22" t="s">
        <v>3</v>
      </c>
      <c r="G71" s="47" t="s">
        <v>27</v>
      </c>
      <c r="H71" s="22"/>
      <c r="I71">
        <f aca="true" t="shared" si="10" ref="I71:M102">IF($H71="tak",0,IF($F71=I$2,$E71,0))</f>
        <v>0</v>
      </c>
      <c r="J71">
        <f t="shared" si="10"/>
        <v>11.87</v>
      </c>
      <c r="K71">
        <f t="shared" si="10"/>
        <v>0</v>
      </c>
      <c r="L71">
        <f t="shared" si="10"/>
        <v>0</v>
      </c>
      <c r="M71">
        <f t="shared" si="10"/>
        <v>0</v>
      </c>
      <c r="N71" s="65"/>
      <c r="O71">
        <f t="shared" si="8"/>
        <v>0</v>
      </c>
      <c r="P71">
        <f t="shared" si="8"/>
        <v>0</v>
      </c>
      <c r="Q71">
        <f t="shared" si="8"/>
        <v>0</v>
      </c>
      <c r="R71">
        <f t="shared" si="8"/>
        <v>0</v>
      </c>
      <c r="S71">
        <f t="shared" si="9"/>
        <v>0</v>
      </c>
      <c r="T71">
        <f aca="true" t="shared" si="11" ref="T71:T134">IF($H71="tak",0,IF(B71=T$2,$E71,0))</f>
        <v>0</v>
      </c>
    </row>
    <row r="72" spans="1:20" ht="15" customHeight="1">
      <c r="A72" s="63" t="s">
        <v>339</v>
      </c>
      <c r="B72" s="21" t="s">
        <v>340</v>
      </c>
      <c r="C72" s="21"/>
      <c r="D72" s="21"/>
      <c r="E72" s="52">
        <v>7.95</v>
      </c>
      <c r="F72" s="22" t="s">
        <v>3</v>
      </c>
      <c r="G72" s="47" t="s">
        <v>27</v>
      </c>
      <c r="H72" s="22"/>
      <c r="I72">
        <f t="shared" si="10"/>
        <v>0</v>
      </c>
      <c r="J72">
        <f t="shared" si="10"/>
        <v>7.95</v>
      </c>
      <c r="K72">
        <f t="shared" si="10"/>
        <v>0</v>
      </c>
      <c r="L72">
        <f t="shared" si="10"/>
        <v>0</v>
      </c>
      <c r="M72">
        <f t="shared" si="10"/>
        <v>0</v>
      </c>
      <c r="N72" s="65"/>
      <c r="O72">
        <f t="shared" si="8"/>
        <v>0</v>
      </c>
      <c r="P72">
        <f t="shared" si="8"/>
        <v>0</v>
      </c>
      <c r="Q72">
        <f t="shared" si="8"/>
        <v>0</v>
      </c>
      <c r="R72">
        <f t="shared" si="8"/>
        <v>0</v>
      </c>
      <c r="S72">
        <f t="shared" si="9"/>
        <v>0</v>
      </c>
      <c r="T72">
        <f t="shared" si="11"/>
        <v>0</v>
      </c>
    </row>
    <row r="73" spans="1:20" ht="15" customHeight="1">
      <c r="A73" s="63" t="s">
        <v>341</v>
      </c>
      <c r="B73" s="21" t="s">
        <v>342</v>
      </c>
      <c r="C73" s="21"/>
      <c r="D73" s="21"/>
      <c r="E73" s="52">
        <v>59.42</v>
      </c>
      <c r="F73" s="22" t="s">
        <v>3</v>
      </c>
      <c r="G73" s="47" t="s">
        <v>343</v>
      </c>
      <c r="H73" s="22"/>
      <c r="I73">
        <f t="shared" si="10"/>
        <v>0</v>
      </c>
      <c r="J73">
        <f t="shared" si="10"/>
        <v>59.42</v>
      </c>
      <c r="K73">
        <f t="shared" si="10"/>
        <v>0</v>
      </c>
      <c r="L73">
        <f t="shared" si="10"/>
        <v>0</v>
      </c>
      <c r="M73">
        <f t="shared" si="10"/>
        <v>0</v>
      </c>
      <c r="N73" s="65"/>
      <c r="O73">
        <f t="shared" si="8"/>
        <v>0</v>
      </c>
      <c r="P73">
        <f t="shared" si="8"/>
        <v>0</v>
      </c>
      <c r="Q73">
        <f t="shared" si="8"/>
        <v>0</v>
      </c>
      <c r="R73">
        <f t="shared" si="8"/>
        <v>0</v>
      </c>
      <c r="S73">
        <f t="shared" si="9"/>
        <v>0</v>
      </c>
      <c r="T73">
        <f t="shared" si="11"/>
        <v>0</v>
      </c>
    </row>
    <row r="74" spans="1:20" ht="15" customHeight="1">
      <c r="A74" s="63" t="s">
        <v>344</v>
      </c>
      <c r="B74" s="21" t="s">
        <v>345</v>
      </c>
      <c r="C74" s="21"/>
      <c r="D74" s="21"/>
      <c r="E74" s="52">
        <v>592.97</v>
      </c>
      <c r="F74" s="22" t="s">
        <v>3</v>
      </c>
      <c r="G74" s="47" t="s">
        <v>253</v>
      </c>
      <c r="H74" s="22"/>
      <c r="I74">
        <f t="shared" si="10"/>
        <v>0</v>
      </c>
      <c r="J74">
        <f t="shared" si="10"/>
        <v>592.97</v>
      </c>
      <c r="K74">
        <f t="shared" si="10"/>
        <v>0</v>
      </c>
      <c r="L74">
        <f t="shared" si="10"/>
        <v>0</v>
      </c>
      <c r="M74">
        <f t="shared" si="10"/>
        <v>0</v>
      </c>
      <c r="N74" s="65"/>
      <c r="O74">
        <f t="shared" si="8"/>
        <v>0</v>
      </c>
      <c r="P74">
        <f t="shared" si="8"/>
        <v>0</v>
      </c>
      <c r="Q74">
        <f t="shared" si="8"/>
        <v>0</v>
      </c>
      <c r="R74">
        <f t="shared" si="8"/>
        <v>0</v>
      </c>
      <c r="S74">
        <f t="shared" si="9"/>
        <v>0</v>
      </c>
      <c r="T74">
        <f t="shared" si="11"/>
        <v>0</v>
      </c>
    </row>
    <row r="75" spans="1:20" ht="15" customHeight="1">
      <c r="A75" s="63" t="s">
        <v>346</v>
      </c>
      <c r="B75" s="21" t="s">
        <v>347</v>
      </c>
      <c r="C75" s="21"/>
      <c r="D75" s="21"/>
      <c r="E75" s="52">
        <v>133.59</v>
      </c>
      <c r="F75" s="22" t="s">
        <v>3</v>
      </c>
      <c r="G75" s="47" t="s">
        <v>253</v>
      </c>
      <c r="H75" s="22"/>
      <c r="I75">
        <f t="shared" si="10"/>
        <v>0</v>
      </c>
      <c r="J75">
        <f t="shared" si="10"/>
        <v>133.59</v>
      </c>
      <c r="K75">
        <f t="shared" si="10"/>
        <v>0</v>
      </c>
      <c r="L75">
        <f t="shared" si="10"/>
        <v>0</v>
      </c>
      <c r="M75">
        <f t="shared" si="10"/>
        <v>0</v>
      </c>
      <c r="N75" s="65"/>
      <c r="O75">
        <f t="shared" si="8"/>
        <v>0</v>
      </c>
      <c r="P75">
        <f t="shared" si="8"/>
        <v>0</v>
      </c>
      <c r="Q75">
        <f t="shared" si="8"/>
        <v>0</v>
      </c>
      <c r="R75">
        <f t="shared" si="8"/>
        <v>0</v>
      </c>
      <c r="S75">
        <f t="shared" si="9"/>
        <v>0</v>
      </c>
      <c r="T75">
        <f t="shared" si="11"/>
        <v>0</v>
      </c>
    </row>
    <row r="76" spans="1:20" ht="15" customHeight="1">
      <c r="A76" s="63" t="s">
        <v>348</v>
      </c>
      <c r="B76" s="21" t="s">
        <v>349</v>
      </c>
      <c r="C76" s="21"/>
      <c r="D76" s="21"/>
      <c r="E76" s="66">
        <v>116.29</v>
      </c>
      <c r="F76" s="22" t="s">
        <v>8</v>
      </c>
      <c r="G76" s="47" t="s">
        <v>320</v>
      </c>
      <c r="H76" s="22"/>
      <c r="I76">
        <f t="shared" si="10"/>
        <v>0</v>
      </c>
      <c r="J76">
        <f t="shared" si="10"/>
        <v>0</v>
      </c>
      <c r="K76">
        <f t="shared" si="10"/>
        <v>0</v>
      </c>
      <c r="L76">
        <f t="shared" si="10"/>
        <v>0</v>
      </c>
      <c r="M76">
        <f t="shared" si="10"/>
        <v>0</v>
      </c>
      <c r="N76" s="65"/>
      <c r="O76">
        <f t="shared" si="8"/>
        <v>116.29</v>
      </c>
      <c r="P76">
        <f t="shared" si="8"/>
        <v>0</v>
      </c>
      <c r="Q76">
        <f t="shared" si="8"/>
        <v>0</v>
      </c>
      <c r="R76">
        <f t="shared" si="8"/>
        <v>0</v>
      </c>
      <c r="S76">
        <f t="shared" si="9"/>
        <v>0</v>
      </c>
      <c r="T76">
        <f t="shared" si="11"/>
        <v>0</v>
      </c>
    </row>
    <row r="77" spans="1:20" ht="15" customHeight="1">
      <c r="A77" s="63" t="s">
        <v>350</v>
      </c>
      <c r="B77" s="21" t="s">
        <v>351</v>
      </c>
      <c r="C77" s="21"/>
      <c r="D77" s="21"/>
      <c r="E77" s="52">
        <v>9.29</v>
      </c>
      <c r="F77" s="22" t="s">
        <v>8</v>
      </c>
      <c r="G77" s="47" t="s">
        <v>27</v>
      </c>
      <c r="H77" s="22" t="s">
        <v>16</v>
      </c>
      <c r="I77">
        <f t="shared" si="10"/>
        <v>0</v>
      </c>
      <c r="J77">
        <f t="shared" si="10"/>
        <v>0</v>
      </c>
      <c r="K77">
        <f t="shared" si="10"/>
        <v>0</v>
      </c>
      <c r="L77">
        <f t="shared" si="10"/>
        <v>0</v>
      </c>
      <c r="M77">
        <f t="shared" si="10"/>
        <v>0</v>
      </c>
      <c r="N77" s="65"/>
      <c r="O77">
        <f t="shared" si="8"/>
        <v>0</v>
      </c>
      <c r="P77">
        <f t="shared" si="8"/>
        <v>0</v>
      </c>
      <c r="Q77">
        <f t="shared" si="8"/>
        <v>0</v>
      </c>
      <c r="R77">
        <f t="shared" si="8"/>
        <v>0</v>
      </c>
      <c r="S77">
        <f t="shared" si="9"/>
        <v>9.29</v>
      </c>
      <c r="T77">
        <f t="shared" si="11"/>
        <v>0</v>
      </c>
    </row>
    <row r="78" spans="1:20" ht="15" customHeight="1">
      <c r="A78" s="63" t="s">
        <v>352</v>
      </c>
      <c r="B78" s="21" t="s">
        <v>353</v>
      </c>
      <c r="C78" s="21"/>
      <c r="D78" s="21"/>
      <c r="E78" s="52">
        <v>55.19</v>
      </c>
      <c r="F78" s="22" t="s">
        <v>8</v>
      </c>
      <c r="G78" s="47" t="s">
        <v>27</v>
      </c>
      <c r="H78" s="22" t="s">
        <v>16</v>
      </c>
      <c r="I78">
        <f t="shared" si="10"/>
        <v>0</v>
      </c>
      <c r="J78">
        <f t="shared" si="10"/>
        <v>0</v>
      </c>
      <c r="K78">
        <f t="shared" si="10"/>
        <v>0</v>
      </c>
      <c r="L78">
        <f t="shared" si="10"/>
        <v>0</v>
      </c>
      <c r="M78">
        <f t="shared" si="10"/>
        <v>0</v>
      </c>
      <c r="N78" s="65"/>
      <c r="O78">
        <f t="shared" si="8"/>
        <v>0</v>
      </c>
      <c r="P78">
        <f t="shared" si="8"/>
        <v>0</v>
      </c>
      <c r="Q78">
        <f t="shared" si="8"/>
        <v>0</v>
      </c>
      <c r="R78">
        <f t="shared" si="8"/>
        <v>0</v>
      </c>
      <c r="S78">
        <f t="shared" si="9"/>
        <v>55.19</v>
      </c>
      <c r="T78">
        <f t="shared" si="11"/>
        <v>0</v>
      </c>
    </row>
    <row r="79" spans="1:20" ht="15" customHeight="1">
      <c r="A79" s="63" t="s">
        <v>354</v>
      </c>
      <c r="B79" s="21" t="s">
        <v>338</v>
      </c>
      <c r="C79" s="21"/>
      <c r="D79" s="21"/>
      <c r="E79" s="52">
        <v>18.48</v>
      </c>
      <c r="F79" s="22" t="s">
        <v>3</v>
      </c>
      <c r="G79" s="47" t="s">
        <v>27</v>
      </c>
      <c r="H79" s="22"/>
      <c r="I79">
        <f t="shared" si="10"/>
        <v>0</v>
      </c>
      <c r="J79">
        <f t="shared" si="10"/>
        <v>18.48</v>
      </c>
      <c r="K79">
        <f t="shared" si="10"/>
        <v>0</v>
      </c>
      <c r="L79">
        <f t="shared" si="10"/>
        <v>0</v>
      </c>
      <c r="M79">
        <f t="shared" si="10"/>
        <v>0</v>
      </c>
      <c r="N79" s="65"/>
      <c r="O79">
        <f t="shared" si="8"/>
        <v>0</v>
      </c>
      <c r="P79">
        <f t="shared" si="8"/>
        <v>0</v>
      </c>
      <c r="Q79">
        <f t="shared" si="8"/>
        <v>0</v>
      </c>
      <c r="R79">
        <f t="shared" si="8"/>
        <v>0</v>
      </c>
      <c r="S79">
        <f t="shared" si="9"/>
        <v>0</v>
      </c>
      <c r="T79">
        <f t="shared" si="11"/>
        <v>0</v>
      </c>
    </row>
    <row r="80" spans="1:20" ht="15" customHeight="1">
      <c r="A80" s="63" t="s">
        <v>355</v>
      </c>
      <c r="B80" s="21" t="s">
        <v>356</v>
      </c>
      <c r="C80" s="21"/>
      <c r="D80" s="21"/>
      <c r="E80" s="66">
        <v>471.53</v>
      </c>
      <c r="F80" s="22" t="s">
        <v>8</v>
      </c>
      <c r="G80" s="47" t="s">
        <v>27</v>
      </c>
      <c r="H80" s="22"/>
      <c r="I80">
        <f t="shared" si="10"/>
        <v>0</v>
      </c>
      <c r="J80">
        <f t="shared" si="10"/>
        <v>0</v>
      </c>
      <c r="K80">
        <f t="shared" si="10"/>
        <v>0</v>
      </c>
      <c r="L80">
        <f t="shared" si="10"/>
        <v>0</v>
      </c>
      <c r="M80">
        <f t="shared" si="10"/>
        <v>0</v>
      </c>
      <c r="N80" s="65"/>
      <c r="O80">
        <f t="shared" si="8"/>
        <v>471.53</v>
      </c>
      <c r="P80">
        <f t="shared" si="8"/>
        <v>0</v>
      </c>
      <c r="Q80">
        <f t="shared" si="8"/>
        <v>0</v>
      </c>
      <c r="R80">
        <f t="shared" si="8"/>
        <v>0</v>
      </c>
      <c r="S80">
        <f t="shared" si="9"/>
        <v>0</v>
      </c>
      <c r="T80">
        <f t="shared" si="11"/>
        <v>0</v>
      </c>
    </row>
    <row r="81" spans="1:20" ht="15" customHeight="1">
      <c r="A81" s="63" t="s">
        <v>357</v>
      </c>
      <c r="B81" s="21" t="s">
        <v>358</v>
      </c>
      <c r="C81" s="21"/>
      <c r="D81" s="21"/>
      <c r="E81" s="52">
        <v>225.5</v>
      </c>
      <c r="F81" s="22" t="s">
        <v>3</v>
      </c>
      <c r="G81" s="47" t="s">
        <v>27</v>
      </c>
      <c r="H81" s="22"/>
      <c r="I81">
        <f t="shared" si="10"/>
        <v>0</v>
      </c>
      <c r="J81">
        <f t="shared" si="10"/>
        <v>225.5</v>
      </c>
      <c r="K81">
        <f t="shared" si="10"/>
        <v>0</v>
      </c>
      <c r="L81">
        <f t="shared" si="10"/>
        <v>0</v>
      </c>
      <c r="M81">
        <f t="shared" si="10"/>
        <v>0</v>
      </c>
      <c r="N81" s="65"/>
      <c r="O81">
        <f t="shared" si="8"/>
        <v>0</v>
      </c>
      <c r="P81">
        <f t="shared" si="8"/>
        <v>0</v>
      </c>
      <c r="Q81">
        <f t="shared" si="8"/>
        <v>0</v>
      </c>
      <c r="R81">
        <f t="shared" si="8"/>
        <v>0</v>
      </c>
      <c r="S81">
        <f t="shared" si="9"/>
        <v>0</v>
      </c>
      <c r="T81">
        <f t="shared" si="11"/>
        <v>0</v>
      </c>
    </row>
    <row r="82" spans="1:20" ht="15" customHeight="1">
      <c r="A82" s="63" t="s">
        <v>359</v>
      </c>
      <c r="B82" s="21" t="s">
        <v>123</v>
      </c>
      <c r="C82" s="21"/>
      <c r="D82" s="21"/>
      <c r="E82" s="52">
        <v>0</v>
      </c>
      <c r="F82" s="22" t="s">
        <v>320</v>
      </c>
      <c r="G82" s="47" t="s">
        <v>320</v>
      </c>
      <c r="H82" s="22"/>
      <c r="I82">
        <f t="shared" si="10"/>
        <v>0</v>
      </c>
      <c r="J82">
        <f t="shared" si="10"/>
        <v>0</v>
      </c>
      <c r="K82">
        <f t="shared" si="10"/>
        <v>0</v>
      </c>
      <c r="L82">
        <f t="shared" si="10"/>
        <v>0</v>
      </c>
      <c r="M82">
        <f t="shared" si="10"/>
        <v>0</v>
      </c>
      <c r="N82" s="65"/>
      <c r="O82">
        <f aca="true" t="shared" si="12" ref="O82:R101">IF($H82="tak",0,IF($F82=O$2,$E82,0))</f>
        <v>0</v>
      </c>
      <c r="P82">
        <f t="shared" si="12"/>
        <v>0</v>
      </c>
      <c r="Q82">
        <f t="shared" si="12"/>
        <v>0</v>
      </c>
      <c r="R82">
        <f t="shared" si="12"/>
        <v>0</v>
      </c>
      <c r="S82">
        <f t="shared" si="9"/>
        <v>0</v>
      </c>
      <c r="T82">
        <f t="shared" si="11"/>
        <v>0</v>
      </c>
    </row>
    <row r="83" spans="1:20" ht="15" customHeight="1">
      <c r="A83" s="63" t="s">
        <v>360</v>
      </c>
      <c r="B83" s="21" t="s">
        <v>361</v>
      </c>
      <c r="C83" s="21"/>
      <c r="D83" s="21"/>
      <c r="E83" s="52">
        <v>17.22</v>
      </c>
      <c r="F83" s="22" t="s">
        <v>3</v>
      </c>
      <c r="G83" s="47" t="s">
        <v>27</v>
      </c>
      <c r="H83" s="22"/>
      <c r="I83">
        <f t="shared" si="10"/>
        <v>0</v>
      </c>
      <c r="J83">
        <f t="shared" si="10"/>
        <v>17.22</v>
      </c>
      <c r="K83">
        <f t="shared" si="10"/>
        <v>0</v>
      </c>
      <c r="L83">
        <f t="shared" si="10"/>
        <v>0</v>
      </c>
      <c r="M83">
        <f t="shared" si="10"/>
        <v>0</v>
      </c>
      <c r="N83" s="65"/>
      <c r="O83">
        <f t="shared" si="12"/>
        <v>0</v>
      </c>
      <c r="P83">
        <f t="shared" si="12"/>
        <v>0</v>
      </c>
      <c r="Q83">
        <f t="shared" si="12"/>
        <v>0</v>
      </c>
      <c r="R83">
        <f t="shared" si="12"/>
        <v>0</v>
      </c>
      <c r="S83">
        <f t="shared" si="9"/>
        <v>0</v>
      </c>
      <c r="T83">
        <f t="shared" si="11"/>
        <v>0</v>
      </c>
    </row>
    <row r="84" spans="1:20" ht="15" customHeight="1">
      <c r="A84" s="63" t="s">
        <v>362</v>
      </c>
      <c r="B84" s="21" t="s">
        <v>72</v>
      </c>
      <c r="C84" s="21"/>
      <c r="D84" s="21"/>
      <c r="E84" s="52">
        <v>44.61</v>
      </c>
      <c r="F84" s="22" t="s">
        <v>3</v>
      </c>
      <c r="G84" s="47" t="s">
        <v>27</v>
      </c>
      <c r="H84" s="22"/>
      <c r="I84">
        <f t="shared" si="10"/>
        <v>0</v>
      </c>
      <c r="J84">
        <f t="shared" si="10"/>
        <v>44.61</v>
      </c>
      <c r="K84">
        <f t="shared" si="10"/>
        <v>0</v>
      </c>
      <c r="L84">
        <f t="shared" si="10"/>
        <v>0</v>
      </c>
      <c r="M84">
        <f t="shared" si="10"/>
        <v>0</v>
      </c>
      <c r="N84" s="65"/>
      <c r="O84">
        <f t="shared" si="12"/>
        <v>0</v>
      </c>
      <c r="P84">
        <f t="shared" si="12"/>
        <v>0</v>
      </c>
      <c r="Q84">
        <f t="shared" si="12"/>
        <v>0</v>
      </c>
      <c r="R84">
        <f t="shared" si="12"/>
        <v>0</v>
      </c>
      <c r="S84">
        <f t="shared" si="9"/>
        <v>0</v>
      </c>
      <c r="T84">
        <f t="shared" si="11"/>
        <v>0</v>
      </c>
    </row>
    <row r="85" spans="1:20" ht="15" customHeight="1">
      <c r="A85" s="63" t="s">
        <v>363</v>
      </c>
      <c r="B85" s="21" t="s">
        <v>364</v>
      </c>
      <c r="C85" s="21"/>
      <c r="D85" s="21"/>
      <c r="E85" s="52">
        <v>7.53</v>
      </c>
      <c r="F85" s="22" t="s">
        <v>5</v>
      </c>
      <c r="G85" s="47" t="s">
        <v>27</v>
      </c>
      <c r="H85" s="22"/>
      <c r="I85">
        <f t="shared" si="10"/>
        <v>0</v>
      </c>
      <c r="J85">
        <f t="shared" si="10"/>
        <v>0</v>
      </c>
      <c r="K85">
        <f t="shared" si="10"/>
        <v>0</v>
      </c>
      <c r="L85">
        <f t="shared" si="10"/>
        <v>7.53</v>
      </c>
      <c r="M85">
        <f t="shared" si="10"/>
        <v>0</v>
      </c>
      <c r="N85" s="65"/>
      <c r="O85">
        <f t="shared" si="12"/>
        <v>0</v>
      </c>
      <c r="P85">
        <f t="shared" si="12"/>
        <v>0</v>
      </c>
      <c r="Q85">
        <f t="shared" si="12"/>
        <v>0</v>
      </c>
      <c r="R85">
        <f t="shared" si="12"/>
        <v>0</v>
      </c>
      <c r="S85">
        <f t="shared" si="9"/>
        <v>0</v>
      </c>
      <c r="T85">
        <f t="shared" si="11"/>
        <v>0</v>
      </c>
    </row>
    <row r="86" spans="1:20" ht="15" customHeight="1">
      <c r="A86" s="63" t="s">
        <v>365</v>
      </c>
      <c r="B86" s="21" t="s">
        <v>366</v>
      </c>
      <c r="C86" s="21"/>
      <c r="D86" s="21"/>
      <c r="E86" s="52">
        <v>2.2</v>
      </c>
      <c r="F86" s="22" t="s">
        <v>5</v>
      </c>
      <c r="G86" s="47" t="s">
        <v>27</v>
      </c>
      <c r="H86" s="22"/>
      <c r="I86">
        <f t="shared" si="10"/>
        <v>0</v>
      </c>
      <c r="J86">
        <f t="shared" si="10"/>
        <v>0</v>
      </c>
      <c r="K86">
        <f t="shared" si="10"/>
        <v>0</v>
      </c>
      <c r="L86">
        <f t="shared" si="10"/>
        <v>2.2</v>
      </c>
      <c r="M86">
        <f t="shared" si="10"/>
        <v>0</v>
      </c>
      <c r="N86" s="65"/>
      <c r="O86">
        <f t="shared" si="12"/>
        <v>0</v>
      </c>
      <c r="P86">
        <f t="shared" si="12"/>
        <v>0</v>
      </c>
      <c r="Q86">
        <f t="shared" si="12"/>
        <v>0</v>
      </c>
      <c r="R86">
        <f t="shared" si="12"/>
        <v>0</v>
      </c>
      <c r="S86">
        <f t="shared" si="9"/>
        <v>0</v>
      </c>
      <c r="T86">
        <f t="shared" si="11"/>
        <v>0</v>
      </c>
    </row>
    <row r="87" spans="1:20" ht="15" customHeight="1">
      <c r="A87" s="63" t="s">
        <v>367</v>
      </c>
      <c r="B87" s="21" t="s">
        <v>368</v>
      </c>
      <c r="C87" s="21"/>
      <c r="D87" s="21"/>
      <c r="E87" s="52">
        <v>16.89</v>
      </c>
      <c r="F87" s="22" t="s">
        <v>5</v>
      </c>
      <c r="G87" s="47" t="s">
        <v>27</v>
      </c>
      <c r="H87" s="22"/>
      <c r="I87">
        <f t="shared" si="10"/>
        <v>0</v>
      </c>
      <c r="J87">
        <f t="shared" si="10"/>
        <v>0</v>
      </c>
      <c r="K87">
        <f t="shared" si="10"/>
        <v>0</v>
      </c>
      <c r="L87">
        <f t="shared" si="10"/>
        <v>16.89</v>
      </c>
      <c r="M87">
        <f t="shared" si="10"/>
        <v>0</v>
      </c>
      <c r="N87" s="65"/>
      <c r="O87">
        <f t="shared" si="12"/>
        <v>0</v>
      </c>
      <c r="P87">
        <f t="shared" si="12"/>
        <v>0</v>
      </c>
      <c r="Q87">
        <f t="shared" si="12"/>
        <v>0</v>
      </c>
      <c r="R87">
        <f t="shared" si="12"/>
        <v>0</v>
      </c>
      <c r="S87">
        <f t="shared" si="9"/>
        <v>0</v>
      </c>
      <c r="T87">
        <f t="shared" si="11"/>
        <v>0</v>
      </c>
    </row>
    <row r="88" spans="1:20" ht="15" customHeight="1">
      <c r="A88" s="63" t="s">
        <v>369</v>
      </c>
      <c r="B88" s="55" t="s">
        <v>370</v>
      </c>
      <c r="E88" s="52">
        <v>21.16</v>
      </c>
      <c r="F88" s="22" t="s">
        <v>3</v>
      </c>
      <c r="G88" s="47" t="s">
        <v>27</v>
      </c>
      <c r="H88" s="22"/>
      <c r="I88">
        <f t="shared" si="10"/>
        <v>0</v>
      </c>
      <c r="J88">
        <f t="shared" si="10"/>
        <v>21.16</v>
      </c>
      <c r="K88">
        <f t="shared" si="10"/>
        <v>0</v>
      </c>
      <c r="L88">
        <f t="shared" si="10"/>
        <v>0</v>
      </c>
      <c r="M88">
        <f t="shared" si="10"/>
        <v>0</v>
      </c>
      <c r="N88" s="65"/>
      <c r="O88">
        <f t="shared" si="12"/>
        <v>0</v>
      </c>
      <c r="P88">
        <f t="shared" si="12"/>
        <v>0</v>
      </c>
      <c r="Q88">
        <f t="shared" si="12"/>
        <v>0</v>
      </c>
      <c r="R88">
        <f t="shared" si="12"/>
        <v>0</v>
      </c>
      <c r="S88">
        <f t="shared" si="9"/>
        <v>0</v>
      </c>
      <c r="T88">
        <f t="shared" si="11"/>
        <v>0</v>
      </c>
    </row>
    <row r="89" spans="1:20" ht="15" customHeight="1">
      <c r="A89" s="63" t="s">
        <v>371</v>
      </c>
      <c r="B89" s="21" t="s">
        <v>372</v>
      </c>
      <c r="C89" s="21"/>
      <c r="D89" s="21"/>
      <c r="E89" s="52">
        <v>85.49</v>
      </c>
      <c r="F89" s="22" t="s">
        <v>3</v>
      </c>
      <c r="G89" s="47" t="s">
        <v>27</v>
      </c>
      <c r="H89" s="22"/>
      <c r="I89">
        <f t="shared" si="10"/>
        <v>0</v>
      </c>
      <c r="J89">
        <f t="shared" si="10"/>
        <v>85.49</v>
      </c>
      <c r="K89">
        <f t="shared" si="10"/>
        <v>0</v>
      </c>
      <c r="L89">
        <f t="shared" si="10"/>
        <v>0</v>
      </c>
      <c r="M89">
        <f t="shared" si="10"/>
        <v>0</v>
      </c>
      <c r="N89" s="65"/>
      <c r="O89">
        <f t="shared" si="12"/>
        <v>0</v>
      </c>
      <c r="P89">
        <f t="shared" si="12"/>
        <v>0</v>
      </c>
      <c r="Q89">
        <f t="shared" si="12"/>
        <v>0</v>
      </c>
      <c r="R89">
        <f t="shared" si="12"/>
        <v>0</v>
      </c>
      <c r="S89">
        <f t="shared" si="9"/>
        <v>0</v>
      </c>
      <c r="T89">
        <f t="shared" si="11"/>
        <v>0</v>
      </c>
    </row>
    <row r="90" spans="1:20" ht="15" customHeight="1">
      <c r="A90" s="63" t="s">
        <v>373</v>
      </c>
      <c r="B90" s="21" t="s">
        <v>72</v>
      </c>
      <c r="C90" s="21"/>
      <c r="D90" s="21"/>
      <c r="E90" s="52">
        <v>124.18</v>
      </c>
      <c r="F90" s="22" t="s">
        <v>3</v>
      </c>
      <c r="G90" s="47" t="s">
        <v>27</v>
      </c>
      <c r="H90" s="22"/>
      <c r="I90">
        <f t="shared" si="10"/>
        <v>0</v>
      </c>
      <c r="J90">
        <f t="shared" si="10"/>
        <v>124.18</v>
      </c>
      <c r="K90">
        <f t="shared" si="10"/>
        <v>0</v>
      </c>
      <c r="L90">
        <f t="shared" si="10"/>
        <v>0</v>
      </c>
      <c r="M90">
        <f t="shared" si="10"/>
        <v>0</v>
      </c>
      <c r="N90" s="65"/>
      <c r="O90">
        <f t="shared" si="12"/>
        <v>0</v>
      </c>
      <c r="P90">
        <f t="shared" si="12"/>
        <v>0</v>
      </c>
      <c r="Q90">
        <f t="shared" si="12"/>
        <v>0</v>
      </c>
      <c r="R90">
        <f t="shared" si="12"/>
        <v>0</v>
      </c>
      <c r="S90">
        <f t="shared" si="9"/>
        <v>0</v>
      </c>
      <c r="T90">
        <f t="shared" si="11"/>
        <v>0</v>
      </c>
    </row>
    <row r="91" spans="1:20" ht="15" customHeight="1">
      <c r="A91" s="63" t="s">
        <v>374</v>
      </c>
      <c r="B91" s="21" t="s">
        <v>72</v>
      </c>
      <c r="C91" s="21"/>
      <c r="D91" s="21"/>
      <c r="E91" s="52">
        <v>75.03</v>
      </c>
      <c r="F91" s="22" t="s">
        <v>3</v>
      </c>
      <c r="G91" s="47" t="s">
        <v>27</v>
      </c>
      <c r="H91" s="22"/>
      <c r="I91">
        <f t="shared" si="10"/>
        <v>0</v>
      </c>
      <c r="J91">
        <f t="shared" si="10"/>
        <v>75.03</v>
      </c>
      <c r="K91">
        <f t="shared" si="10"/>
        <v>0</v>
      </c>
      <c r="L91">
        <f t="shared" si="10"/>
        <v>0</v>
      </c>
      <c r="M91">
        <f t="shared" si="10"/>
        <v>0</v>
      </c>
      <c r="N91" s="65"/>
      <c r="O91">
        <f t="shared" si="12"/>
        <v>0</v>
      </c>
      <c r="P91">
        <f t="shared" si="12"/>
        <v>0</v>
      </c>
      <c r="Q91">
        <f t="shared" si="12"/>
        <v>0</v>
      </c>
      <c r="R91">
        <f t="shared" si="12"/>
        <v>0</v>
      </c>
      <c r="S91">
        <f t="shared" si="9"/>
        <v>0</v>
      </c>
      <c r="T91">
        <f t="shared" si="11"/>
        <v>0</v>
      </c>
    </row>
    <row r="92" spans="1:20" ht="15" customHeight="1">
      <c r="A92" s="63" t="s">
        <v>375</v>
      </c>
      <c r="B92" s="21" t="s">
        <v>376</v>
      </c>
      <c r="C92" s="21"/>
      <c r="D92" s="21"/>
      <c r="E92" s="52">
        <v>10.81</v>
      </c>
      <c r="F92" s="22" t="s">
        <v>3</v>
      </c>
      <c r="G92" s="47" t="s">
        <v>27</v>
      </c>
      <c r="H92" s="22"/>
      <c r="I92">
        <f t="shared" si="10"/>
        <v>0</v>
      </c>
      <c r="J92">
        <f t="shared" si="10"/>
        <v>10.81</v>
      </c>
      <c r="K92">
        <f t="shared" si="10"/>
        <v>0</v>
      </c>
      <c r="L92">
        <f t="shared" si="10"/>
        <v>0</v>
      </c>
      <c r="M92">
        <f t="shared" si="10"/>
        <v>0</v>
      </c>
      <c r="N92" s="65"/>
      <c r="O92">
        <f t="shared" si="12"/>
        <v>0</v>
      </c>
      <c r="P92">
        <f t="shared" si="12"/>
        <v>0</v>
      </c>
      <c r="Q92">
        <f t="shared" si="12"/>
        <v>0</v>
      </c>
      <c r="R92">
        <f t="shared" si="12"/>
        <v>0</v>
      </c>
      <c r="S92">
        <f t="shared" si="9"/>
        <v>0</v>
      </c>
      <c r="T92">
        <f t="shared" si="11"/>
        <v>0</v>
      </c>
    </row>
    <row r="93" spans="1:20" ht="15" customHeight="1">
      <c r="A93" s="63" t="s">
        <v>377</v>
      </c>
      <c r="B93" s="21" t="s">
        <v>378</v>
      </c>
      <c r="C93" s="21"/>
      <c r="D93" s="21"/>
      <c r="E93" s="52">
        <v>4.74</v>
      </c>
      <c r="F93" s="22" t="s">
        <v>5</v>
      </c>
      <c r="G93" s="47" t="s">
        <v>27</v>
      </c>
      <c r="H93" s="22"/>
      <c r="I93">
        <f t="shared" si="10"/>
        <v>0</v>
      </c>
      <c r="J93">
        <f t="shared" si="10"/>
        <v>0</v>
      </c>
      <c r="K93">
        <f t="shared" si="10"/>
        <v>0</v>
      </c>
      <c r="L93">
        <f t="shared" si="10"/>
        <v>4.74</v>
      </c>
      <c r="M93">
        <f t="shared" si="10"/>
        <v>0</v>
      </c>
      <c r="N93" s="65"/>
      <c r="O93">
        <f t="shared" si="12"/>
        <v>0</v>
      </c>
      <c r="P93">
        <f t="shared" si="12"/>
        <v>0</v>
      </c>
      <c r="Q93">
        <f t="shared" si="12"/>
        <v>0</v>
      </c>
      <c r="R93">
        <f t="shared" si="12"/>
        <v>0</v>
      </c>
      <c r="S93">
        <f t="shared" si="9"/>
        <v>0</v>
      </c>
      <c r="T93">
        <f t="shared" si="11"/>
        <v>0</v>
      </c>
    </row>
    <row r="94" spans="1:20" ht="15" customHeight="1">
      <c r="A94" s="63" t="s">
        <v>379</v>
      </c>
      <c r="B94" s="21" t="s">
        <v>380</v>
      </c>
      <c r="C94" s="21"/>
      <c r="D94" s="21"/>
      <c r="E94" s="52">
        <v>4.31</v>
      </c>
      <c r="F94" s="22" t="s">
        <v>5</v>
      </c>
      <c r="G94" s="47" t="s">
        <v>27</v>
      </c>
      <c r="H94" s="22"/>
      <c r="I94">
        <f t="shared" si="10"/>
        <v>0</v>
      </c>
      <c r="J94">
        <f t="shared" si="10"/>
        <v>0</v>
      </c>
      <c r="K94">
        <f t="shared" si="10"/>
        <v>0</v>
      </c>
      <c r="L94">
        <f t="shared" si="10"/>
        <v>4.31</v>
      </c>
      <c r="M94">
        <f t="shared" si="10"/>
        <v>0</v>
      </c>
      <c r="N94" s="65"/>
      <c r="O94">
        <f t="shared" si="12"/>
        <v>0</v>
      </c>
      <c r="P94">
        <f t="shared" si="12"/>
        <v>0</v>
      </c>
      <c r="Q94">
        <f t="shared" si="12"/>
        <v>0</v>
      </c>
      <c r="R94">
        <f t="shared" si="12"/>
        <v>0</v>
      </c>
      <c r="S94">
        <f t="shared" si="9"/>
        <v>0</v>
      </c>
      <c r="T94">
        <f t="shared" si="11"/>
        <v>0</v>
      </c>
    </row>
    <row r="95" spans="1:20" ht="15" customHeight="1">
      <c r="A95" s="63" t="s">
        <v>381</v>
      </c>
      <c r="B95" s="21" t="s">
        <v>382</v>
      </c>
      <c r="C95" s="21"/>
      <c r="D95" s="21"/>
      <c r="E95" s="52">
        <v>4.47</v>
      </c>
      <c r="F95" s="22" t="s">
        <v>5</v>
      </c>
      <c r="G95" s="47" t="s">
        <v>27</v>
      </c>
      <c r="H95" s="22"/>
      <c r="I95">
        <f t="shared" si="10"/>
        <v>0</v>
      </c>
      <c r="J95">
        <f t="shared" si="10"/>
        <v>0</v>
      </c>
      <c r="K95">
        <f t="shared" si="10"/>
        <v>0</v>
      </c>
      <c r="L95">
        <f t="shared" si="10"/>
        <v>4.47</v>
      </c>
      <c r="M95">
        <f t="shared" si="10"/>
        <v>0</v>
      </c>
      <c r="N95" s="65"/>
      <c r="O95">
        <f t="shared" si="12"/>
        <v>0</v>
      </c>
      <c r="P95">
        <f t="shared" si="12"/>
        <v>0</v>
      </c>
      <c r="Q95">
        <f t="shared" si="12"/>
        <v>0</v>
      </c>
      <c r="R95">
        <f t="shared" si="12"/>
        <v>0</v>
      </c>
      <c r="S95">
        <f t="shared" si="9"/>
        <v>0</v>
      </c>
      <c r="T95">
        <f t="shared" si="11"/>
        <v>0</v>
      </c>
    </row>
    <row r="96" spans="1:20" ht="15" customHeight="1">
      <c r="A96" s="63" t="s">
        <v>383</v>
      </c>
      <c r="B96" s="21" t="s">
        <v>384</v>
      </c>
      <c r="C96" s="21"/>
      <c r="D96" s="21"/>
      <c r="E96" s="52">
        <v>5.36</v>
      </c>
      <c r="F96" s="22" t="s">
        <v>5</v>
      </c>
      <c r="G96" s="47" t="s">
        <v>27</v>
      </c>
      <c r="H96" s="22"/>
      <c r="I96">
        <f t="shared" si="10"/>
        <v>0</v>
      </c>
      <c r="J96">
        <f t="shared" si="10"/>
        <v>0</v>
      </c>
      <c r="K96">
        <f t="shared" si="10"/>
        <v>0</v>
      </c>
      <c r="L96">
        <f t="shared" si="10"/>
        <v>5.36</v>
      </c>
      <c r="M96">
        <f t="shared" si="10"/>
        <v>0</v>
      </c>
      <c r="N96" s="65"/>
      <c r="O96">
        <f t="shared" si="12"/>
        <v>0</v>
      </c>
      <c r="P96">
        <f t="shared" si="12"/>
        <v>0</v>
      </c>
      <c r="Q96">
        <f t="shared" si="12"/>
        <v>0</v>
      </c>
      <c r="R96">
        <f t="shared" si="12"/>
        <v>0</v>
      </c>
      <c r="S96">
        <f t="shared" si="9"/>
        <v>0</v>
      </c>
      <c r="T96">
        <f t="shared" si="11"/>
        <v>0</v>
      </c>
    </row>
    <row r="97" spans="1:20" ht="15" customHeight="1">
      <c r="A97" s="63" t="s">
        <v>385</v>
      </c>
      <c r="B97" s="21" t="s">
        <v>386</v>
      </c>
      <c r="C97" s="21"/>
      <c r="D97" s="21"/>
      <c r="E97" s="52">
        <v>10.67</v>
      </c>
      <c r="F97" s="22" t="s">
        <v>3</v>
      </c>
      <c r="G97" s="47" t="s">
        <v>253</v>
      </c>
      <c r="H97" s="22"/>
      <c r="I97">
        <f t="shared" si="10"/>
        <v>0</v>
      </c>
      <c r="J97">
        <f t="shared" si="10"/>
        <v>10.67</v>
      </c>
      <c r="K97">
        <f t="shared" si="10"/>
        <v>0</v>
      </c>
      <c r="L97">
        <f t="shared" si="10"/>
        <v>0</v>
      </c>
      <c r="M97">
        <f t="shared" si="10"/>
        <v>0</v>
      </c>
      <c r="N97" s="65"/>
      <c r="O97">
        <f t="shared" si="12"/>
        <v>0</v>
      </c>
      <c r="P97">
        <f t="shared" si="12"/>
        <v>0</v>
      </c>
      <c r="Q97">
        <f t="shared" si="12"/>
        <v>0</v>
      </c>
      <c r="R97">
        <f t="shared" si="12"/>
        <v>0</v>
      </c>
      <c r="S97">
        <f t="shared" si="9"/>
        <v>0</v>
      </c>
      <c r="T97">
        <f t="shared" si="11"/>
        <v>0</v>
      </c>
    </row>
    <row r="98" spans="1:20" ht="15" customHeight="1">
      <c r="A98" s="63" t="s">
        <v>387</v>
      </c>
      <c r="B98" s="21" t="s">
        <v>388</v>
      </c>
      <c r="C98" s="21"/>
      <c r="D98" s="21"/>
      <c r="E98" s="52">
        <v>19.31</v>
      </c>
      <c r="F98" s="22" t="s">
        <v>3</v>
      </c>
      <c r="G98" s="47" t="s">
        <v>253</v>
      </c>
      <c r="H98" s="22"/>
      <c r="I98">
        <f t="shared" si="10"/>
        <v>0</v>
      </c>
      <c r="J98">
        <f t="shared" si="10"/>
        <v>19.31</v>
      </c>
      <c r="K98">
        <f t="shared" si="10"/>
        <v>0</v>
      </c>
      <c r="L98">
        <f t="shared" si="10"/>
        <v>0</v>
      </c>
      <c r="M98">
        <f t="shared" si="10"/>
        <v>0</v>
      </c>
      <c r="N98" s="65"/>
      <c r="O98">
        <f t="shared" si="12"/>
        <v>0</v>
      </c>
      <c r="P98">
        <f t="shared" si="12"/>
        <v>0</v>
      </c>
      <c r="Q98">
        <f t="shared" si="12"/>
        <v>0</v>
      </c>
      <c r="R98">
        <f t="shared" si="12"/>
        <v>0</v>
      </c>
      <c r="S98">
        <f t="shared" si="9"/>
        <v>0</v>
      </c>
      <c r="T98">
        <f t="shared" si="11"/>
        <v>0</v>
      </c>
    </row>
    <row r="99" spans="1:20" ht="15" customHeight="1">
      <c r="A99" s="63" t="s">
        <v>389</v>
      </c>
      <c r="B99" s="21" t="s">
        <v>72</v>
      </c>
      <c r="C99" s="21"/>
      <c r="D99" s="21"/>
      <c r="E99" s="52">
        <v>66.62</v>
      </c>
      <c r="F99" s="22" t="s">
        <v>3</v>
      </c>
      <c r="G99" s="47"/>
      <c r="H99" s="22"/>
      <c r="I99">
        <f t="shared" si="10"/>
        <v>0</v>
      </c>
      <c r="J99">
        <f t="shared" si="10"/>
        <v>66.62</v>
      </c>
      <c r="K99">
        <f t="shared" si="10"/>
        <v>0</v>
      </c>
      <c r="L99">
        <f t="shared" si="10"/>
        <v>0</v>
      </c>
      <c r="M99">
        <f t="shared" si="10"/>
        <v>0</v>
      </c>
      <c r="N99" s="65"/>
      <c r="O99">
        <f t="shared" si="12"/>
        <v>0</v>
      </c>
      <c r="P99">
        <f t="shared" si="12"/>
        <v>0</v>
      </c>
      <c r="Q99">
        <f t="shared" si="12"/>
        <v>0</v>
      </c>
      <c r="R99">
        <f t="shared" si="12"/>
        <v>0</v>
      </c>
      <c r="S99">
        <f t="shared" si="9"/>
        <v>0</v>
      </c>
      <c r="T99">
        <f t="shared" si="11"/>
        <v>0</v>
      </c>
    </row>
    <row r="100" spans="1:20" ht="15" customHeight="1">
      <c r="A100" s="63" t="s">
        <v>390</v>
      </c>
      <c r="B100" s="55" t="s">
        <v>391</v>
      </c>
      <c r="E100" s="52">
        <v>4.67</v>
      </c>
      <c r="F100" s="22" t="s">
        <v>5</v>
      </c>
      <c r="G100" s="47" t="s">
        <v>27</v>
      </c>
      <c r="H100" s="22"/>
      <c r="I100">
        <f t="shared" si="10"/>
        <v>0</v>
      </c>
      <c r="J100">
        <f t="shared" si="10"/>
        <v>0</v>
      </c>
      <c r="K100">
        <f t="shared" si="10"/>
        <v>0</v>
      </c>
      <c r="L100">
        <f t="shared" si="10"/>
        <v>4.67</v>
      </c>
      <c r="M100">
        <f t="shared" si="10"/>
        <v>0</v>
      </c>
      <c r="N100" s="65"/>
      <c r="O100">
        <f t="shared" si="12"/>
        <v>0</v>
      </c>
      <c r="P100">
        <f t="shared" si="12"/>
        <v>0</v>
      </c>
      <c r="Q100">
        <f t="shared" si="12"/>
        <v>0</v>
      </c>
      <c r="R100">
        <f t="shared" si="12"/>
        <v>0</v>
      </c>
      <c r="S100">
        <f t="shared" si="9"/>
        <v>0</v>
      </c>
      <c r="T100">
        <f t="shared" si="11"/>
        <v>0</v>
      </c>
    </row>
    <row r="101" spans="1:20" ht="15" customHeight="1">
      <c r="A101" s="63" t="s">
        <v>392</v>
      </c>
      <c r="B101" s="21" t="s">
        <v>393</v>
      </c>
      <c r="C101" s="21"/>
      <c r="D101" s="21"/>
      <c r="E101" s="52">
        <v>13.58</v>
      </c>
      <c r="F101" s="22" t="s">
        <v>3</v>
      </c>
      <c r="G101" s="47" t="s">
        <v>27</v>
      </c>
      <c r="H101" s="22" t="s">
        <v>16</v>
      </c>
      <c r="I101">
        <f t="shared" si="10"/>
        <v>0</v>
      </c>
      <c r="J101">
        <f t="shared" si="10"/>
        <v>0</v>
      </c>
      <c r="K101">
        <f t="shared" si="10"/>
        <v>0</v>
      </c>
      <c r="L101">
        <f t="shared" si="10"/>
        <v>0</v>
      </c>
      <c r="M101">
        <f t="shared" si="10"/>
        <v>0</v>
      </c>
      <c r="N101" s="65"/>
      <c r="O101">
        <f t="shared" si="12"/>
        <v>0</v>
      </c>
      <c r="P101">
        <f t="shared" si="12"/>
        <v>0</v>
      </c>
      <c r="Q101">
        <f t="shared" si="12"/>
        <v>0</v>
      </c>
      <c r="R101">
        <f t="shared" si="12"/>
        <v>0</v>
      </c>
      <c r="S101">
        <f t="shared" si="9"/>
        <v>13.58</v>
      </c>
      <c r="T101">
        <f t="shared" si="11"/>
        <v>0</v>
      </c>
    </row>
    <row r="102" spans="1:20" ht="15" customHeight="1">
      <c r="A102" s="63" t="s">
        <v>394</v>
      </c>
      <c r="B102" s="21" t="s">
        <v>395</v>
      </c>
      <c r="C102" s="21"/>
      <c r="D102" s="21"/>
      <c r="E102" s="52">
        <v>14.05</v>
      </c>
      <c r="F102" s="22" t="s">
        <v>3</v>
      </c>
      <c r="G102" s="47" t="s">
        <v>27</v>
      </c>
      <c r="H102" s="22" t="s">
        <v>16</v>
      </c>
      <c r="I102">
        <f t="shared" si="10"/>
        <v>0</v>
      </c>
      <c r="J102">
        <f t="shared" si="10"/>
        <v>0</v>
      </c>
      <c r="K102">
        <f t="shared" si="10"/>
        <v>0</v>
      </c>
      <c r="L102">
        <f t="shared" si="10"/>
        <v>0</v>
      </c>
      <c r="M102">
        <f t="shared" si="10"/>
        <v>0</v>
      </c>
      <c r="N102" s="65"/>
      <c r="O102">
        <f aca="true" t="shared" si="13" ref="O102:R121">IF($H102="tak",0,IF($F102=O$2,$E102,0))</f>
        <v>0</v>
      </c>
      <c r="P102">
        <f t="shared" si="13"/>
        <v>0</v>
      </c>
      <c r="Q102">
        <f t="shared" si="13"/>
        <v>0</v>
      </c>
      <c r="R102">
        <f t="shared" si="13"/>
        <v>0</v>
      </c>
      <c r="S102">
        <f t="shared" si="9"/>
        <v>14.05</v>
      </c>
      <c r="T102">
        <f t="shared" si="11"/>
        <v>0</v>
      </c>
    </row>
    <row r="103" spans="1:20" ht="15" customHeight="1">
      <c r="A103" s="63" t="s">
        <v>396</v>
      </c>
      <c r="B103" s="55" t="s">
        <v>397</v>
      </c>
      <c r="E103" s="52">
        <v>4.2</v>
      </c>
      <c r="F103" s="22" t="s">
        <v>5</v>
      </c>
      <c r="G103" s="47" t="s">
        <v>27</v>
      </c>
      <c r="H103" s="22"/>
      <c r="I103">
        <f aca="true" t="shared" si="14" ref="I103:M139">IF($H103="tak",0,IF($F103=I$2,$E103,0))</f>
        <v>0</v>
      </c>
      <c r="J103">
        <f t="shared" si="14"/>
        <v>0</v>
      </c>
      <c r="K103">
        <f t="shared" si="14"/>
        <v>0</v>
      </c>
      <c r="L103">
        <f t="shared" si="14"/>
        <v>4.2</v>
      </c>
      <c r="M103">
        <f t="shared" si="14"/>
        <v>0</v>
      </c>
      <c r="N103" s="65"/>
      <c r="O103">
        <f t="shared" si="13"/>
        <v>0</v>
      </c>
      <c r="P103">
        <f t="shared" si="13"/>
        <v>0</v>
      </c>
      <c r="Q103">
        <f t="shared" si="13"/>
        <v>0</v>
      </c>
      <c r="R103">
        <f t="shared" si="13"/>
        <v>0</v>
      </c>
      <c r="S103">
        <f t="shared" si="9"/>
        <v>0</v>
      </c>
      <c r="T103">
        <f t="shared" si="11"/>
        <v>0</v>
      </c>
    </row>
    <row r="104" spans="1:20" ht="15" customHeight="1">
      <c r="A104" s="63" t="s">
        <v>398</v>
      </c>
      <c r="B104" s="21"/>
      <c r="C104" s="21"/>
      <c r="D104" s="21"/>
      <c r="F104" s="22"/>
      <c r="G104" s="47"/>
      <c r="H104" s="22"/>
      <c r="I104">
        <f t="shared" si="14"/>
        <v>0</v>
      </c>
      <c r="J104">
        <f t="shared" si="14"/>
        <v>0</v>
      </c>
      <c r="K104">
        <f t="shared" si="14"/>
        <v>0</v>
      </c>
      <c r="L104">
        <f t="shared" si="14"/>
        <v>0</v>
      </c>
      <c r="M104">
        <f t="shared" si="14"/>
        <v>0</v>
      </c>
      <c r="N104" s="65"/>
      <c r="O104">
        <f t="shared" si="13"/>
        <v>0</v>
      </c>
      <c r="P104">
        <f t="shared" si="13"/>
        <v>0</v>
      </c>
      <c r="Q104">
        <f t="shared" si="13"/>
        <v>0</v>
      </c>
      <c r="R104">
        <f t="shared" si="13"/>
        <v>0</v>
      </c>
      <c r="S104">
        <f t="shared" si="9"/>
        <v>0</v>
      </c>
      <c r="T104">
        <f t="shared" si="11"/>
        <v>0</v>
      </c>
    </row>
    <row r="105" spans="1:20" ht="15" customHeight="1">
      <c r="A105" s="63" t="s">
        <v>398</v>
      </c>
      <c r="B105" s="21"/>
      <c r="C105" s="21"/>
      <c r="D105" s="21"/>
      <c r="F105" s="22"/>
      <c r="G105" s="47"/>
      <c r="H105" s="22"/>
      <c r="I105">
        <f t="shared" si="14"/>
        <v>0</v>
      </c>
      <c r="J105">
        <f t="shared" si="14"/>
        <v>0</v>
      </c>
      <c r="K105">
        <f t="shared" si="14"/>
        <v>0</v>
      </c>
      <c r="L105">
        <f t="shared" si="14"/>
        <v>0</v>
      </c>
      <c r="M105">
        <f t="shared" si="14"/>
        <v>0</v>
      </c>
      <c r="N105" s="65"/>
      <c r="O105">
        <f t="shared" si="13"/>
        <v>0</v>
      </c>
      <c r="P105">
        <f t="shared" si="13"/>
        <v>0</v>
      </c>
      <c r="Q105">
        <f t="shared" si="13"/>
        <v>0</v>
      </c>
      <c r="R105">
        <f t="shared" si="13"/>
        <v>0</v>
      </c>
      <c r="S105">
        <f t="shared" si="9"/>
        <v>0</v>
      </c>
      <c r="T105">
        <f t="shared" si="11"/>
        <v>0</v>
      </c>
    </row>
    <row r="106" spans="1:20" ht="15" customHeight="1">
      <c r="A106" s="63" t="s">
        <v>399</v>
      </c>
      <c r="B106" s="29" t="s">
        <v>400</v>
      </c>
      <c r="C106" s="29"/>
      <c r="D106" s="29"/>
      <c r="E106" s="66">
        <v>4.84</v>
      </c>
      <c r="F106" s="22" t="s">
        <v>5</v>
      </c>
      <c r="G106" s="47" t="s">
        <v>27</v>
      </c>
      <c r="H106" s="22" t="s">
        <v>16</v>
      </c>
      <c r="I106">
        <f t="shared" si="14"/>
        <v>0</v>
      </c>
      <c r="J106">
        <f t="shared" si="14"/>
        <v>0</v>
      </c>
      <c r="K106">
        <f t="shared" si="14"/>
        <v>0</v>
      </c>
      <c r="L106">
        <f t="shared" si="14"/>
        <v>0</v>
      </c>
      <c r="M106">
        <f t="shared" si="14"/>
        <v>0</v>
      </c>
      <c r="N106" s="65"/>
      <c r="O106">
        <f t="shared" si="13"/>
        <v>0</v>
      </c>
      <c r="P106">
        <f t="shared" si="13"/>
        <v>0</v>
      </c>
      <c r="Q106">
        <f t="shared" si="13"/>
        <v>0</v>
      </c>
      <c r="R106">
        <f t="shared" si="13"/>
        <v>0</v>
      </c>
      <c r="S106">
        <f t="shared" si="9"/>
        <v>4.84</v>
      </c>
      <c r="T106">
        <f t="shared" si="11"/>
        <v>0</v>
      </c>
    </row>
    <row r="107" spans="1:20" ht="15" customHeight="1">
      <c r="A107" s="63" t="s">
        <v>401</v>
      </c>
      <c r="B107" s="21" t="s">
        <v>402</v>
      </c>
      <c r="C107" s="21"/>
      <c r="D107" s="21"/>
      <c r="E107" s="52">
        <v>15.55</v>
      </c>
      <c r="F107" s="22" t="s">
        <v>3</v>
      </c>
      <c r="G107" s="47" t="s">
        <v>27</v>
      </c>
      <c r="H107" s="22" t="s">
        <v>16</v>
      </c>
      <c r="I107">
        <f t="shared" si="14"/>
        <v>0</v>
      </c>
      <c r="J107">
        <f t="shared" si="14"/>
        <v>0</v>
      </c>
      <c r="K107">
        <f t="shared" si="14"/>
        <v>0</v>
      </c>
      <c r="L107">
        <f t="shared" si="14"/>
        <v>0</v>
      </c>
      <c r="M107">
        <f t="shared" si="14"/>
        <v>0</v>
      </c>
      <c r="N107" s="65"/>
      <c r="O107">
        <f t="shared" si="13"/>
        <v>0</v>
      </c>
      <c r="P107">
        <f t="shared" si="13"/>
        <v>0</v>
      </c>
      <c r="Q107">
        <f t="shared" si="13"/>
        <v>0</v>
      </c>
      <c r="R107">
        <f t="shared" si="13"/>
        <v>0</v>
      </c>
      <c r="S107">
        <f t="shared" si="9"/>
        <v>15.55</v>
      </c>
      <c r="T107">
        <f t="shared" si="11"/>
        <v>0</v>
      </c>
    </row>
    <row r="108" spans="1:20" ht="15" customHeight="1">
      <c r="A108" s="63" t="s">
        <v>403</v>
      </c>
      <c r="B108" s="21" t="s">
        <v>376</v>
      </c>
      <c r="C108" s="21"/>
      <c r="D108" s="21"/>
      <c r="E108" s="52">
        <v>11.42</v>
      </c>
      <c r="F108" s="22" t="s">
        <v>3</v>
      </c>
      <c r="G108" s="47" t="s">
        <v>27</v>
      </c>
      <c r="H108" s="22" t="s">
        <v>16</v>
      </c>
      <c r="I108">
        <f t="shared" si="14"/>
        <v>0</v>
      </c>
      <c r="J108">
        <f t="shared" si="14"/>
        <v>0</v>
      </c>
      <c r="K108">
        <f t="shared" si="14"/>
        <v>0</v>
      </c>
      <c r="L108">
        <f t="shared" si="14"/>
        <v>0</v>
      </c>
      <c r="M108">
        <f t="shared" si="14"/>
        <v>0</v>
      </c>
      <c r="N108" s="65"/>
      <c r="O108">
        <f t="shared" si="13"/>
        <v>0</v>
      </c>
      <c r="P108">
        <f t="shared" si="13"/>
        <v>0</v>
      </c>
      <c r="Q108">
        <f t="shared" si="13"/>
        <v>0</v>
      </c>
      <c r="R108">
        <f t="shared" si="13"/>
        <v>0</v>
      </c>
      <c r="S108">
        <f t="shared" si="9"/>
        <v>11.42</v>
      </c>
      <c r="T108">
        <f t="shared" si="11"/>
        <v>0</v>
      </c>
    </row>
    <row r="109" spans="1:20" ht="15" customHeight="1">
      <c r="A109" s="63" t="s">
        <v>404</v>
      </c>
      <c r="B109" s="21" t="s">
        <v>298</v>
      </c>
      <c r="C109" s="21"/>
      <c r="D109" s="21"/>
      <c r="E109" s="52">
        <v>17.18</v>
      </c>
      <c r="F109" s="22" t="s">
        <v>3</v>
      </c>
      <c r="G109" s="47" t="s">
        <v>27</v>
      </c>
      <c r="H109" s="22" t="s">
        <v>16</v>
      </c>
      <c r="I109">
        <f t="shared" si="14"/>
        <v>0</v>
      </c>
      <c r="J109">
        <f t="shared" si="14"/>
        <v>0</v>
      </c>
      <c r="K109">
        <f t="shared" si="14"/>
        <v>0</v>
      </c>
      <c r="L109">
        <f t="shared" si="14"/>
        <v>0</v>
      </c>
      <c r="M109">
        <f t="shared" si="14"/>
        <v>0</v>
      </c>
      <c r="N109" s="65"/>
      <c r="O109">
        <f t="shared" si="13"/>
        <v>0</v>
      </c>
      <c r="P109">
        <f t="shared" si="13"/>
        <v>0</v>
      </c>
      <c r="Q109">
        <f t="shared" si="13"/>
        <v>0</v>
      </c>
      <c r="R109">
        <f t="shared" si="13"/>
        <v>0</v>
      </c>
      <c r="S109">
        <f t="shared" si="9"/>
        <v>17.18</v>
      </c>
      <c r="T109">
        <f t="shared" si="11"/>
        <v>0</v>
      </c>
    </row>
    <row r="110" spans="1:20" ht="15" customHeight="1">
      <c r="A110" s="63" t="s">
        <v>405</v>
      </c>
      <c r="B110" s="21" t="s">
        <v>406</v>
      </c>
      <c r="C110" s="21"/>
      <c r="D110" s="21"/>
      <c r="E110" s="52">
        <v>37.58</v>
      </c>
      <c r="F110" s="22" t="s">
        <v>3</v>
      </c>
      <c r="G110" s="47" t="s">
        <v>27</v>
      </c>
      <c r="H110" s="22"/>
      <c r="I110">
        <f t="shared" si="14"/>
        <v>0</v>
      </c>
      <c r="J110">
        <f t="shared" si="14"/>
        <v>37.58</v>
      </c>
      <c r="K110">
        <f t="shared" si="14"/>
        <v>0</v>
      </c>
      <c r="L110">
        <f t="shared" si="14"/>
        <v>0</v>
      </c>
      <c r="M110">
        <f t="shared" si="14"/>
        <v>0</v>
      </c>
      <c r="N110" s="65"/>
      <c r="O110">
        <f t="shared" si="13"/>
        <v>0</v>
      </c>
      <c r="P110">
        <f t="shared" si="13"/>
        <v>0</v>
      </c>
      <c r="Q110">
        <f t="shared" si="13"/>
        <v>0</v>
      </c>
      <c r="R110">
        <f t="shared" si="13"/>
        <v>0</v>
      </c>
      <c r="S110">
        <f t="shared" si="9"/>
        <v>0</v>
      </c>
      <c r="T110">
        <f t="shared" si="11"/>
        <v>0</v>
      </c>
    </row>
    <row r="111" spans="1:20" ht="15" customHeight="1">
      <c r="A111" s="63" t="s">
        <v>398</v>
      </c>
      <c r="B111" s="21"/>
      <c r="C111" s="21"/>
      <c r="D111" s="21"/>
      <c r="F111" s="22"/>
      <c r="G111" s="47"/>
      <c r="H111" s="22"/>
      <c r="I111">
        <f t="shared" si="14"/>
        <v>0</v>
      </c>
      <c r="J111">
        <f t="shared" si="14"/>
        <v>0</v>
      </c>
      <c r="K111">
        <f t="shared" si="14"/>
        <v>0</v>
      </c>
      <c r="L111">
        <f t="shared" si="14"/>
        <v>0</v>
      </c>
      <c r="M111">
        <f t="shared" si="14"/>
        <v>0</v>
      </c>
      <c r="N111" s="65"/>
      <c r="O111">
        <f t="shared" si="13"/>
        <v>0</v>
      </c>
      <c r="P111">
        <f t="shared" si="13"/>
        <v>0</v>
      </c>
      <c r="Q111">
        <f t="shared" si="13"/>
        <v>0</v>
      </c>
      <c r="R111">
        <f t="shared" si="13"/>
        <v>0</v>
      </c>
      <c r="S111">
        <f t="shared" si="9"/>
        <v>0</v>
      </c>
      <c r="T111">
        <f t="shared" si="11"/>
        <v>0</v>
      </c>
    </row>
    <row r="112" spans="1:20" ht="15" customHeight="1">
      <c r="A112" s="63" t="s">
        <v>407</v>
      </c>
      <c r="B112" s="21" t="s">
        <v>408</v>
      </c>
      <c r="C112" s="21"/>
      <c r="D112" s="21"/>
      <c r="E112" s="52">
        <v>5.17</v>
      </c>
      <c r="F112" s="22" t="s">
        <v>5</v>
      </c>
      <c r="G112" s="47" t="s">
        <v>27</v>
      </c>
      <c r="H112" s="22"/>
      <c r="I112">
        <f t="shared" si="14"/>
        <v>0</v>
      </c>
      <c r="J112">
        <f t="shared" si="14"/>
        <v>0</v>
      </c>
      <c r="K112">
        <f t="shared" si="14"/>
        <v>0</v>
      </c>
      <c r="L112">
        <f t="shared" si="14"/>
        <v>5.17</v>
      </c>
      <c r="M112">
        <f t="shared" si="14"/>
        <v>0</v>
      </c>
      <c r="N112" s="65"/>
      <c r="O112">
        <f t="shared" si="13"/>
        <v>0</v>
      </c>
      <c r="P112">
        <f t="shared" si="13"/>
        <v>0</v>
      </c>
      <c r="Q112">
        <f t="shared" si="13"/>
        <v>0</v>
      </c>
      <c r="R112">
        <f t="shared" si="13"/>
        <v>0</v>
      </c>
      <c r="S112">
        <f t="shared" si="9"/>
        <v>0</v>
      </c>
      <c r="T112">
        <f t="shared" si="11"/>
        <v>0</v>
      </c>
    </row>
    <row r="113" spans="1:20" ht="15" customHeight="1">
      <c r="A113" s="63" t="s">
        <v>398</v>
      </c>
      <c r="B113" s="21"/>
      <c r="C113" s="21"/>
      <c r="D113" s="21"/>
      <c r="F113" s="22"/>
      <c r="G113" s="47"/>
      <c r="H113" s="22"/>
      <c r="I113">
        <f t="shared" si="14"/>
        <v>0</v>
      </c>
      <c r="J113">
        <f t="shared" si="14"/>
        <v>0</v>
      </c>
      <c r="K113">
        <f t="shared" si="14"/>
        <v>0</v>
      </c>
      <c r="L113">
        <f t="shared" si="14"/>
        <v>0</v>
      </c>
      <c r="M113">
        <f t="shared" si="14"/>
        <v>0</v>
      </c>
      <c r="N113" s="65"/>
      <c r="O113">
        <f t="shared" si="13"/>
        <v>0</v>
      </c>
      <c r="P113">
        <f t="shared" si="13"/>
        <v>0</v>
      </c>
      <c r="Q113">
        <f t="shared" si="13"/>
        <v>0</v>
      </c>
      <c r="R113">
        <f t="shared" si="13"/>
        <v>0</v>
      </c>
      <c r="S113">
        <f t="shared" si="9"/>
        <v>0</v>
      </c>
      <c r="T113">
        <f t="shared" si="11"/>
        <v>0</v>
      </c>
    </row>
    <row r="114" spans="1:20" ht="15" customHeight="1">
      <c r="A114" s="63" t="s">
        <v>409</v>
      </c>
      <c r="B114" s="21" t="s">
        <v>410</v>
      </c>
      <c r="C114" s="21"/>
      <c r="D114" s="21"/>
      <c r="E114" s="52">
        <v>5.08</v>
      </c>
      <c r="F114" s="22" t="s">
        <v>5</v>
      </c>
      <c r="G114" s="47" t="s">
        <v>27</v>
      </c>
      <c r="H114" s="22"/>
      <c r="I114">
        <f t="shared" si="14"/>
        <v>0</v>
      </c>
      <c r="J114">
        <f t="shared" si="14"/>
        <v>0</v>
      </c>
      <c r="K114">
        <f t="shared" si="14"/>
        <v>0</v>
      </c>
      <c r="L114">
        <f t="shared" si="14"/>
        <v>5.08</v>
      </c>
      <c r="M114">
        <f t="shared" si="14"/>
        <v>0</v>
      </c>
      <c r="N114" s="65"/>
      <c r="O114">
        <f t="shared" si="13"/>
        <v>0</v>
      </c>
      <c r="P114">
        <f t="shared" si="13"/>
        <v>0</v>
      </c>
      <c r="Q114">
        <f t="shared" si="13"/>
        <v>0</v>
      </c>
      <c r="R114">
        <f t="shared" si="13"/>
        <v>0</v>
      </c>
      <c r="S114">
        <f t="shared" si="9"/>
        <v>0</v>
      </c>
      <c r="T114">
        <f t="shared" si="11"/>
        <v>0</v>
      </c>
    </row>
    <row r="115" spans="1:20" ht="15" customHeight="1">
      <c r="A115" s="63" t="s">
        <v>411</v>
      </c>
      <c r="B115" s="21" t="s">
        <v>412</v>
      </c>
      <c r="C115" s="21"/>
      <c r="D115" s="21"/>
      <c r="E115" s="52">
        <v>34.5</v>
      </c>
      <c r="F115" s="22" t="s">
        <v>3</v>
      </c>
      <c r="G115" s="47" t="s">
        <v>27</v>
      </c>
      <c r="H115" s="22" t="s">
        <v>16</v>
      </c>
      <c r="I115">
        <f t="shared" si="14"/>
        <v>0</v>
      </c>
      <c r="J115">
        <f t="shared" si="14"/>
        <v>0</v>
      </c>
      <c r="K115">
        <f t="shared" si="14"/>
        <v>0</v>
      </c>
      <c r="L115">
        <f t="shared" si="14"/>
        <v>0</v>
      </c>
      <c r="M115">
        <f t="shared" si="14"/>
        <v>0</v>
      </c>
      <c r="N115" s="65"/>
      <c r="O115">
        <f t="shared" si="13"/>
        <v>0</v>
      </c>
      <c r="P115">
        <f t="shared" si="13"/>
        <v>0</v>
      </c>
      <c r="Q115">
        <f t="shared" si="13"/>
        <v>0</v>
      </c>
      <c r="R115">
        <f t="shared" si="13"/>
        <v>0</v>
      </c>
      <c r="S115">
        <f t="shared" si="9"/>
        <v>34.5</v>
      </c>
      <c r="T115">
        <f t="shared" si="11"/>
        <v>0</v>
      </c>
    </row>
    <row r="116" spans="1:20" ht="15" customHeight="1">
      <c r="A116" s="63" t="s">
        <v>413</v>
      </c>
      <c r="B116" s="21" t="s">
        <v>414</v>
      </c>
      <c r="C116" s="21"/>
      <c r="D116" s="21"/>
      <c r="E116" s="52">
        <v>30.54</v>
      </c>
      <c r="F116" s="22" t="s">
        <v>3</v>
      </c>
      <c r="G116" s="47" t="s">
        <v>27</v>
      </c>
      <c r="H116" s="22" t="s">
        <v>16</v>
      </c>
      <c r="I116">
        <f t="shared" si="14"/>
        <v>0</v>
      </c>
      <c r="J116">
        <f t="shared" si="14"/>
        <v>0</v>
      </c>
      <c r="K116">
        <f t="shared" si="14"/>
        <v>0</v>
      </c>
      <c r="L116">
        <f t="shared" si="14"/>
        <v>0</v>
      </c>
      <c r="M116">
        <f t="shared" si="14"/>
        <v>0</v>
      </c>
      <c r="N116" s="65"/>
      <c r="O116">
        <f t="shared" si="13"/>
        <v>0</v>
      </c>
      <c r="P116">
        <f t="shared" si="13"/>
        <v>0</v>
      </c>
      <c r="Q116">
        <f t="shared" si="13"/>
        <v>0</v>
      </c>
      <c r="R116">
        <f t="shared" si="13"/>
        <v>0</v>
      </c>
      <c r="S116">
        <f t="shared" si="9"/>
        <v>30.54</v>
      </c>
      <c r="T116">
        <f t="shared" si="11"/>
        <v>0</v>
      </c>
    </row>
    <row r="117" spans="1:20" ht="15" customHeight="1">
      <c r="A117" s="63" t="s">
        <v>415</v>
      </c>
      <c r="B117" s="21" t="s">
        <v>416</v>
      </c>
      <c r="C117" s="21"/>
      <c r="D117" s="21"/>
      <c r="E117" s="52">
        <v>5.07</v>
      </c>
      <c r="F117" s="22" t="s">
        <v>5</v>
      </c>
      <c r="G117" s="47" t="s">
        <v>27</v>
      </c>
      <c r="H117" s="22" t="s">
        <v>16</v>
      </c>
      <c r="I117">
        <f t="shared" si="14"/>
        <v>0</v>
      </c>
      <c r="J117">
        <f t="shared" si="14"/>
        <v>0</v>
      </c>
      <c r="K117">
        <f t="shared" si="14"/>
        <v>0</v>
      </c>
      <c r="L117">
        <f t="shared" si="14"/>
        <v>0</v>
      </c>
      <c r="M117">
        <f t="shared" si="14"/>
        <v>0</v>
      </c>
      <c r="N117" s="65"/>
      <c r="O117">
        <f t="shared" si="13"/>
        <v>0</v>
      </c>
      <c r="P117">
        <f t="shared" si="13"/>
        <v>0</v>
      </c>
      <c r="Q117">
        <f t="shared" si="13"/>
        <v>0</v>
      </c>
      <c r="R117">
        <f t="shared" si="13"/>
        <v>0</v>
      </c>
      <c r="S117">
        <f t="shared" si="9"/>
        <v>5.07</v>
      </c>
      <c r="T117">
        <f t="shared" si="11"/>
        <v>0</v>
      </c>
    </row>
    <row r="118" spans="1:20" ht="15" customHeight="1">
      <c r="A118" s="63" t="s">
        <v>398</v>
      </c>
      <c r="B118" s="21"/>
      <c r="C118" s="21"/>
      <c r="D118" s="21"/>
      <c r="F118" s="22"/>
      <c r="G118" s="47"/>
      <c r="H118" s="22"/>
      <c r="I118">
        <f t="shared" si="14"/>
        <v>0</v>
      </c>
      <c r="J118">
        <f t="shared" si="14"/>
        <v>0</v>
      </c>
      <c r="K118">
        <f t="shared" si="14"/>
        <v>0</v>
      </c>
      <c r="L118">
        <f t="shared" si="14"/>
        <v>0</v>
      </c>
      <c r="M118">
        <f t="shared" si="14"/>
        <v>0</v>
      </c>
      <c r="N118" s="65"/>
      <c r="O118">
        <f t="shared" si="13"/>
        <v>0</v>
      </c>
      <c r="P118">
        <f t="shared" si="13"/>
        <v>0</v>
      </c>
      <c r="Q118">
        <f t="shared" si="13"/>
        <v>0</v>
      </c>
      <c r="R118">
        <f t="shared" si="13"/>
        <v>0</v>
      </c>
      <c r="S118">
        <f t="shared" si="9"/>
        <v>0</v>
      </c>
      <c r="T118">
        <f t="shared" si="11"/>
        <v>0</v>
      </c>
    </row>
    <row r="119" spans="1:20" ht="15" customHeight="1">
      <c r="A119" s="63" t="s">
        <v>398</v>
      </c>
      <c r="B119" s="21"/>
      <c r="C119" s="21"/>
      <c r="D119" s="21"/>
      <c r="F119" s="22"/>
      <c r="G119" s="47"/>
      <c r="H119" s="22"/>
      <c r="I119">
        <f t="shared" si="14"/>
        <v>0</v>
      </c>
      <c r="J119">
        <f t="shared" si="14"/>
        <v>0</v>
      </c>
      <c r="K119">
        <f t="shared" si="14"/>
        <v>0</v>
      </c>
      <c r="L119">
        <f t="shared" si="14"/>
        <v>0</v>
      </c>
      <c r="M119">
        <f t="shared" si="14"/>
        <v>0</v>
      </c>
      <c r="N119" s="65"/>
      <c r="O119">
        <f t="shared" si="13"/>
        <v>0</v>
      </c>
      <c r="P119">
        <f t="shared" si="13"/>
        <v>0</v>
      </c>
      <c r="Q119">
        <f t="shared" si="13"/>
        <v>0</v>
      </c>
      <c r="R119">
        <f t="shared" si="13"/>
        <v>0</v>
      </c>
      <c r="S119">
        <f t="shared" si="9"/>
        <v>0</v>
      </c>
      <c r="T119">
        <f t="shared" si="11"/>
        <v>0</v>
      </c>
    </row>
    <row r="120" spans="1:20" ht="15" customHeight="1">
      <c r="A120" s="63" t="s">
        <v>417</v>
      </c>
      <c r="B120" s="21" t="s">
        <v>418</v>
      </c>
      <c r="C120" s="21"/>
      <c r="D120" s="21"/>
      <c r="E120" s="52">
        <v>5.59</v>
      </c>
      <c r="F120" s="22" t="s">
        <v>5</v>
      </c>
      <c r="G120" s="47" t="s">
        <v>27</v>
      </c>
      <c r="H120" s="22" t="s">
        <v>16</v>
      </c>
      <c r="I120">
        <f t="shared" si="14"/>
        <v>0</v>
      </c>
      <c r="J120">
        <f t="shared" si="14"/>
        <v>0</v>
      </c>
      <c r="K120">
        <f t="shared" si="14"/>
        <v>0</v>
      </c>
      <c r="L120">
        <f t="shared" si="14"/>
        <v>0</v>
      </c>
      <c r="M120">
        <f t="shared" si="14"/>
        <v>0</v>
      </c>
      <c r="N120" s="65"/>
      <c r="O120">
        <f t="shared" si="13"/>
        <v>0</v>
      </c>
      <c r="P120">
        <f t="shared" si="13"/>
        <v>0</v>
      </c>
      <c r="Q120">
        <f t="shared" si="13"/>
        <v>0</v>
      </c>
      <c r="R120">
        <f t="shared" si="13"/>
        <v>0</v>
      </c>
      <c r="S120">
        <f t="shared" si="9"/>
        <v>5.59</v>
      </c>
      <c r="T120">
        <f t="shared" si="11"/>
        <v>0</v>
      </c>
    </row>
    <row r="121" spans="1:20" ht="15" customHeight="1">
      <c r="A121" s="63" t="s">
        <v>419</v>
      </c>
      <c r="B121" s="21" t="s">
        <v>420</v>
      </c>
      <c r="C121" s="21"/>
      <c r="D121" s="21"/>
      <c r="E121" s="52">
        <v>33.25</v>
      </c>
      <c r="F121" s="22" t="s">
        <v>3</v>
      </c>
      <c r="G121" s="47" t="s">
        <v>27</v>
      </c>
      <c r="H121" s="22" t="s">
        <v>16</v>
      </c>
      <c r="I121">
        <f t="shared" si="14"/>
        <v>0</v>
      </c>
      <c r="J121">
        <f t="shared" si="14"/>
        <v>0</v>
      </c>
      <c r="K121">
        <f t="shared" si="14"/>
        <v>0</v>
      </c>
      <c r="L121">
        <f t="shared" si="14"/>
        <v>0</v>
      </c>
      <c r="M121">
        <f t="shared" si="14"/>
        <v>0</v>
      </c>
      <c r="N121" s="65"/>
      <c r="O121">
        <f t="shared" si="13"/>
        <v>0</v>
      </c>
      <c r="P121">
        <f t="shared" si="13"/>
        <v>0</v>
      </c>
      <c r="Q121">
        <f t="shared" si="13"/>
        <v>0</v>
      </c>
      <c r="R121">
        <f t="shared" si="13"/>
        <v>0</v>
      </c>
      <c r="S121">
        <f t="shared" si="9"/>
        <v>33.25</v>
      </c>
      <c r="T121">
        <f t="shared" si="11"/>
        <v>0</v>
      </c>
    </row>
    <row r="122" spans="1:20" ht="15" customHeight="1">
      <c r="A122" s="63" t="s">
        <v>398</v>
      </c>
      <c r="B122" s="21"/>
      <c r="C122" s="21"/>
      <c r="D122" s="21"/>
      <c r="F122" s="22"/>
      <c r="G122" s="47"/>
      <c r="H122" s="22"/>
      <c r="I122">
        <f t="shared" si="14"/>
        <v>0</v>
      </c>
      <c r="J122">
        <f t="shared" si="14"/>
        <v>0</v>
      </c>
      <c r="K122">
        <f t="shared" si="14"/>
        <v>0</v>
      </c>
      <c r="L122">
        <f t="shared" si="14"/>
        <v>0</v>
      </c>
      <c r="M122">
        <f t="shared" si="14"/>
        <v>0</v>
      </c>
      <c r="N122" s="65"/>
      <c r="O122">
        <f aca="true" t="shared" si="15" ref="O122:R139">IF($H122="tak",0,IF($F122=O$2,$E122,0))</f>
        <v>0</v>
      </c>
      <c r="P122">
        <f t="shared" si="15"/>
        <v>0</v>
      </c>
      <c r="Q122">
        <f t="shared" si="15"/>
        <v>0</v>
      </c>
      <c r="R122">
        <f t="shared" si="15"/>
        <v>0</v>
      </c>
      <c r="S122">
        <f t="shared" si="9"/>
        <v>0</v>
      </c>
      <c r="T122">
        <f t="shared" si="11"/>
        <v>0</v>
      </c>
    </row>
    <row r="123" spans="1:20" ht="15" customHeight="1">
      <c r="A123" s="63" t="s">
        <v>421</v>
      </c>
      <c r="B123" s="21" t="s">
        <v>422</v>
      </c>
      <c r="C123" s="21"/>
      <c r="D123" s="21"/>
      <c r="E123" s="52">
        <v>5.57</v>
      </c>
      <c r="F123" s="22" t="s">
        <v>5</v>
      </c>
      <c r="G123" s="47" t="s">
        <v>27</v>
      </c>
      <c r="H123" s="22" t="s">
        <v>16</v>
      </c>
      <c r="I123">
        <f t="shared" si="14"/>
        <v>0</v>
      </c>
      <c r="J123">
        <f t="shared" si="14"/>
        <v>0</v>
      </c>
      <c r="K123">
        <f t="shared" si="14"/>
        <v>0</v>
      </c>
      <c r="L123">
        <f t="shared" si="14"/>
        <v>0</v>
      </c>
      <c r="M123">
        <f t="shared" si="14"/>
        <v>0</v>
      </c>
      <c r="N123" s="65"/>
      <c r="O123">
        <f t="shared" si="15"/>
        <v>0</v>
      </c>
      <c r="P123">
        <f t="shared" si="15"/>
        <v>0</v>
      </c>
      <c r="Q123">
        <f t="shared" si="15"/>
        <v>0</v>
      </c>
      <c r="R123">
        <f t="shared" si="15"/>
        <v>0</v>
      </c>
      <c r="S123">
        <f t="shared" si="9"/>
        <v>5.57</v>
      </c>
      <c r="T123">
        <f t="shared" si="11"/>
        <v>0</v>
      </c>
    </row>
    <row r="124" spans="1:20" ht="15" customHeight="1">
      <c r="A124" s="63" t="s">
        <v>423</v>
      </c>
      <c r="B124" s="21" t="s">
        <v>424</v>
      </c>
      <c r="C124" s="21"/>
      <c r="D124" s="21"/>
      <c r="E124" s="52">
        <v>33.13</v>
      </c>
      <c r="F124" s="22" t="s">
        <v>3</v>
      </c>
      <c r="G124" s="47" t="s">
        <v>27</v>
      </c>
      <c r="H124" s="22" t="s">
        <v>16</v>
      </c>
      <c r="I124">
        <f t="shared" si="14"/>
        <v>0</v>
      </c>
      <c r="J124">
        <f t="shared" si="14"/>
        <v>0</v>
      </c>
      <c r="K124">
        <f t="shared" si="14"/>
        <v>0</v>
      </c>
      <c r="L124">
        <f t="shared" si="14"/>
        <v>0</v>
      </c>
      <c r="M124">
        <f t="shared" si="14"/>
        <v>0</v>
      </c>
      <c r="N124" s="65"/>
      <c r="O124">
        <f t="shared" si="15"/>
        <v>0</v>
      </c>
      <c r="P124">
        <f t="shared" si="15"/>
        <v>0</v>
      </c>
      <c r="Q124">
        <f t="shared" si="15"/>
        <v>0</v>
      </c>
      <c r="R124">
        <f t="shared" si="15"/>
        <v>0</v>
      </c>
      <c r="S124">
        <f t="shared" si="9"/>
        <v>33.13</v>
      </c>
      <c r="T124">
        <f t="shared" si="11"/>
        <v>0</v>
      </c>
    </row>
    <row r="125" spans="1:20" ht="15" customHeight="1">
      <c r="A125" s="63" t="s">
        <v>398</v>
      </c>
      <c r="B125" s="21"/>
      <c r="C125" s="21"/>
      <c r="D125" s="21"/>
      <c r="F125" s="22"/>
      <c r="G125" s="47"/>
      <c r="H125" s="22"/>
      <c r="I125">
        <f t="shared" si="14"/>
        <v>0</v>
      </c>
      <c r="J125">
        <f t="shared" si="14"/>
        <v>0</v>
      </c>
      <c r="K125">
        <f t="shared" si="14"/>
        <v>0</v>
      </c>
      <c r="L125">
        <f t="shared" si="14"/>
        <v>0</v>
      </c>
      <c r="M125">
        <f t="shared" si="14"/>
        <v>0</v>
      </c>
      <c r="N125" s="65"/>
      <c r="O125">
        <f t="shared" si="15"/>
        <v>0</v>
      </c>
      <c r="P125">
        <f t="shared" si="15"/>
        <v>0</v>
      </c>
      <c r="Q125">
        <f t="shared" si="15"/>
        <v>0</v>
      </c>
      <c r="R125">
        <f t="shared" si="15"/>
        <v>0</v>
      </c>
      <c r="S125">
        <f t="shared" si="9"/>
        <v>0</v>
      </c>
      <c r="T125">
        <f t="shared" si="11"/>
        <v>0</v>
      </c>
    </row>
    <row r="126" spans="1:20" ht="15" customHeight="1">
      <c r="A126" s="63" t="s">
        <v>425</v>
      </c>
      <c r="B126" s="21" t="s">
        <v>426</v>
      </c>
      <c r="C126" s="21"/>
      <c r="D126" s="21"/>
      <c r="E126" s="52">
        <v>5.57</v>
      </c>
      <c r="F126" s="22" t="s">
        <v>5</v>
      </c>
      <c r="G126" s="47" t="s">
        <v>27</v>
      </c>
      <c r="H126" s="22" t="s">
        <v>16</v>
      </c>
      <c r="I126">
        <f t="shared" si="14"/>
        <v>0</v>
      </c>
      <c r="J126">
        <f t="shared" si="14"/>
        <v>0</v>
      </c>
      <c r="K126">
        <f t="shared" si="14"/>
        <v>0</v>
      </c>
      <c r="L126">
        <f t="shared" si="14"/>
        <v>0</v>
      </c>
      <c r="M126">
        <f t="shared" si="14"/>
        <v>0</v>
      </c>
      <c r="N126" s="65"/>
      <c r="O126">
        <f t="shared" si="15"/>
        <v>0</v>
      </c>
      <c r="P126">
        <f t="shared" si="15"/>
        <v>0</v>
      </c>
      <c r="Q126">
        <f t="shared" si="15"/>
        <v>0</v>
      </c>
      <c r="R126">
        <f t="shared" si="15"/>
        <v>0</v>
      </c>
      <c r="S126">
        <f t="shared" si="9"/>
        <v>5.57</v>
      </c>
      <c r="T126">
        <f t="shared" si="11"/>
        <v>0</v>
      </c>
    </row>
    <row r="127" spans="1:20" ht="15" customHeight="1">
      <c r="A127" s="63" t="s">
        <v>427</v>
      </c>
      <c r="B127" s="21" t="s">
        <v>428</v>
      </c>
      <c r="C127" s="21"/>
      <c r="D127" s="21"/>
      <c r="E127" s="52">
        <v>33.13</v>
      </c>
      <c r="F127" s="22" t="s">
        <v>3</v>
      </c>
      <c r="G127" s="47" t="s">
        <v>27</v>
      </c>
      <c r="H127" s="22" t="s">
        <v>16</v>
      </c>
      <c r="I127">
        <f t="shared" si="14"/>
        <v>0</v>
      </c>
      <c r="J127">
        <f t="shared" si="14"/>
        <v>0</v>
      </c>
      <c r="K127">
        <f t="shared" si="14"/>
        <v>0</v>
      </c>
      <c r="L127">
        <f t="shared" si="14"/>
        <v>0</v>
      </c>
      <c r="M127">
        <f t="shared" si="14"/>
        <v>0</v>
      </c>
      <c r="N127" s="65"/>
      <c r="O127">
        <f t="shared" si="15"/>
        <v>0</v>
      </c>
      <c r="P127">
        <f t="shared" si="15"/>
        <v>0</v>
      </c>
      <c r="Q127">
        <f t="shared" si="15"/>
        <v>0</v>
      </c>
      <c r="R127">
        <f t="shared" si="15"/>
        <v>0</v>
      </c>
      <c r="S127">
        <f t="shared" si="9"/>
        <v>33.13</v>
      </c>
      <c r="T127">
        <f t="shared" si="11"/>
        <v>0</v>
      </c>
    </row>
    <row r="128" spans="1:20" ht="15" customHeight="1">
      <c r="A128" s="63" t="s">
        <v>398</v>
      </c>
      <c r="B128" s="21"/>
      <c r="C128" s="21"/>
      <c r="D128" s="21"/>
      <c r="F128" s="22"/>
      <c r="G128" s="47"/>
      <c r="H128" s="22"/>
      <c r="I128">
        <f t="shared" si="14"/>
        <v>0</v>
      </c>
      <c r="J128">
        <f t="shared" si="14"/>
        <v>0</v>
      </c>
      <c r="K128">
        <f t="shared" si="14"/>
        <v>0</v>
      </c>
      <c r="L128">
        <f t="shared" si="14"/>
        <v>0</v>
      </c>
      <c r="M128">
        <f t="shared" si="14"/>
        <v>0</v>
      </c>
      <c r="N128" s="65"/>
      <c r="O128">
        <f t="shared" si="15"/>
        <v>0</v>
      </c>
      <c r="P128">
        <f t="shared" si="15"/>
        <v>0</v>
      </c>
      <c r="Q128">
        <f t="shared" si="15"/>
        <v>0</v>
      </c>
      <c r="R128">
        <f t="shared" si="15"/>
        <v>0</v>
      </c>
      <c r="S128">
        <f t="shared" si="9"/>
        <v>0</v>
      </c>
      <c r="T128">
        <f t="shared" si="11"/>
        <v>0</v>
      </c>
    </row>
    <row r="129" spans="1:20" ht="15" customHeight="1">
      <c r="A129" s="63" t="s">
        <v>429</v>
      </c>
      <c r="B129" s="21" t="s">
        <v>430</v>
      </c>
      <c r="C129" s="21"/>
      <c r="D129" s="21"/>
      <c r="E129" s="52">
        <v>5.57</v>
      </c>
      <c r="F129" s="22" t="s">
        <v>5</v>
      </c>
      <c r="G129" s="47" t="s">
        <v>27</v>
      </c>
      <c r="H129" s="22" t="s">
        <v>16</v>
      </c>
      <c r="I129">
        <f t="shared" si="14"/>
        <v>0</v>
      </c>
      <c r="J129">
        <f t="shared" si="14"/>
        <v>0</v>
      </c>
      <c r="K129">
        <f t="shared" si="14"/>
        <v>0</v>
      </c>
      <c r="L129">
        <f t="shared" si="14"/>
        <v>0</v>
      </c>
      <c r="M129">
        <f t="shared" si="14"/>
        <v>0</v>
      </c>
      <c r="N129" s="65"/>
      <c r="O129">
        <f t="shared" si="15"/>
        <v>0</v>
      </c>
      <c r="P129">
        <f t="shared" si="15"/>
        <v>0</v>
      </c>
      <c r="Q129">
        <f t="shared" si="15"/>
        <v>0</v>
      </c>
      <c r="R129">
        <f t="shared" si="15"/>
        <v>0</v>
      </c>
      <c r="S129">
        <f t="shared" si="9"/>
        <v>5.57</v>
      </c>
      <c r="T129">
        <f t="shared" si="11"/>
        <v>0</v>
      </c>
    </row>
    <row r="130" spans="1:20" ht="15" customHeight="1">
      <c r="A130" s="63" t="s">
        <v>431</v>
      </c>
      <c r="B130" s="21" t="s">
        <v>432</v>
      </c>
      <c r="C130" s="21"/>
      <c r="D130" s="21"/>
      <c r="E130" s="52">
        <v>33.13</v>
      </c>
      <c r="F130" s="22" t="s">
        <v>3</v>
      </c>
      <c r="G130" s="47" t="s">
        <v>27</v>
      </c>
      <c r="H130" s="22" t="s">
        <v>16</v>
      </c>
      <c r="I130">
        <f t="shared" si="14"/>
        <v>0</v>
      </c>
      <c r="J130">
        <f t="shared" si="14"/>
        <v>0</v>
      </c>
      <c r="K130">
        <f t="shared" si="14"/>
        <v>0</v>
      </c>
      <c r="L130">
        <f t="shared" si="14"/>
        <v>0</v>
      </c>
      <c r="M130">
        <f t="shared" si="14"/>
        <v>0</v>
      </c>
      <c r="N130" s="65"/>
      <c r="O130">
        <f t="shared" si="15"/>
        <v>0</v>
      </c>
      <c r="P130">
        <f t="shared" si="15"/>
        <v>0</v>
      </c>
      <c r="Q130">
        <f t="shared" si="15"/>
        <v>0</v>
      </c>
      <c r="R130">
        <f t="shared" si="15"/>
        <v>0</v>
      </c>
      <c r="S130">
        <f t="shared" si="9"/>
        <v>33.13</v>
      </c>
      <c r="T130">
        <f t="shared" si="11"/>
        <v>0</v>
      </c>
    </row>
    <row r="131" spans="1:20" ht="15" customHeight="1">
      <c r="A131" s="63" t="s">
        <v>398</v>
      </c>
      <c r="B131" s="21"/>
      <c r="C131" s="21"/>
      <c r="D131" s="21"/>
      <c r="F131" s="22"/>
      <c r="G131" s="47"/>
      <c r="H131" s="22"/>
      <c r="I131">
        <f t="shared" si="14"/>
        <v>0</v>
      </c>
      <c r="J131">
        <f t="shared" si="14"/>
        <v>0</v>
      </c>
      <c r="K131">
        <f t="shared" si="14"/>
        <v>0</v>
      </c>
      <c r="L131">
        <f t="shared" si="14"/>
        <v>0</v>
      </c>
      <c r="M131">
        <f t="shared" si="14"/>
        <v>0</v>
      </c>
      <c r="N131" s="65"/>
      <c r="O131">
        <f t="shared" si="15"/>
        <v>0</v>
      </c>
      <c r="P131">
        <f t="shared" si="15"/>
        <v>0</v>
      </c>
      <c r="Q131">
        <f t="shared" si="15"/>
        <v>0</v>
      </c>
      <c r="R131">
        <f t="shared" si="15"/>
        <v>0</v>
      </c>
      <c r="S131">
        <f t="shared" si="9"/>
        <v>0</v>
      </c>
      <c r="T131">
        <f t="shared" si="11"/>
        <v>0</v>
      </c>
    </row>
    <row r="132" spans="1:20" ht="15" customHeight="1">
      <c r="A132" s="63" t="s">
        <v>433</v>
      </c>
      <c r="B132" s="21" t="s">
        <v>434</v>
      </c>
      <c r="C132" s="21"/>
      <c r="D132" s="21"/>
      <c r="E132" s="52">
        <v>5.57</v>
      </c>
      <c r="F132" s="22" t="s">
        <v>5</v>
      </c>
      <c r="G132" s="47" t="s">
        <v>27</v>
      </c>
      <c r="H132" s="22" t="s">
        <v>16</v>
      </c>
      <c r="I132">
        <f t="shared" si="14"/>
        <v>0</v>
      </c>
      <c r="J132">
        <f t="shared" si="14"/>
        <v>0</v>
      </c>
      <c r="K132">
        <f t="shared" si="14"/>
        <v>0</v>
      </c>
      <c r="L132">
        <f t="shared" si="14"/>
        <v>0</v>
      </c>
      <c r="M132">
        <f t="shared" si="14"/>
        <v>0</v>
      </c>
      <c r="N132" s="65"/>
      <c r="O132">
        <f t="shared" si="15"/>
        <v>0</v>
      </c>
      <c r="P132">
        <f t="shared" si="15"/>
        <v>0</v>
      </c>
      <c r="Q132">
        <f t="shared" si="15"/>
        <v>0</v>
      </c>
      <c r="R132">
        <f t="shared" si="15"/>
        <v>0</v>
      </c>
      <c r="S132">
        <f t="shared" si="9"/>
        <v>5.57</v>
      </c>
      <c r="T132">
        <f t="shared" si="11"/>
        <v>0</v>
      </c>
    </row>
    <row r="133" spans="1:20" ht="15" customHeight="1">
      <c r="A133" s="63" t="s">
        <v>435</v>
      </c>
      <c r="B133" s="21" t="s">
        <v>436</v>
      </c>
      <c r="C133" s="21"/>
      <c r="D133" s="21"/>
      <c r="E133" s="52">
        <v>33.13</v>
      </c>
      <c r="F133" s="22" t="s">
        <v>3</v>
      </c>
      <c r="G133" s="47" t="s">
        <v>27</v>
      </c>
      <c r="H133" s="22" t="s">
        <v>16</v>
      </c>
      <c r="I133">
        <f t="shared" si="14"/>
        <v>0</v>
      </c>
      <c r="J133">
        <f t="shared" si="14"/>
        <v>0</v>
      </c>
      <c r="K133">
        <f t="shared" si="14"/>
        <v>0</v>
      </c>
      <c r="L133">
        <f t="shared" si="14"/>
        <v>0</v>
      </c>
      <c r="M133">
        <f t="shared" si="14"/>
        <v>0</v>
      </c>
      <c r="N133" s="65"/>
      <c r="O133">
        <f t="shared" si="15"/>
        <v>0</v>
      </c>
      <c r="P133">
        <f t="shared" si="15"/>
        <v>0</v>
      </c>
      <c r="Q133">
        <f t="shared" si="15"/>
        <v>0</v>
      </c>
      <c r="R133">
        <f t="shared" si="15"/>
        <v>0</v>
      </c>
      <c r="S133">
        <f t="shared" si="9"/>
        <v>33.13</v>
      </c>
      <c r="T133">
        <f t="shared" si="11"/>
        <v>0</v>
      </c>
    </row>
    <row r="134" spans="1:20" ht="15" customHeight="1">
      <c r="A134" s="63" t="s">
        <v>398</v>
      </c>
      <c r="B134" s="21"/>
      <c r="C134" s="21"/>
      <c r="D134" s="21"/>
      <c r="F134" s="22"/>
      <c r="G134" s="47"/>
      <c r="H134" s="22"/>
      <c r="I134">
        <f t="shared" si="14"/>
        <v>0</v>
      </c>
      <c r="J134">
        <f t="shared" si="14"/>
        <v>0</v>
      </c>
      <c r="K134">
        <f t="shared" si="14"/>
        <v>0</v>
      </c>
      <c r="L134">
        <f t="shared" si="14"/>
        <v>0</v>
      </c>
      <c r="M134">
        <f t="shared" si="14"/>
        <v>0</v>
      </c>
      <c r="N134" s="65"/>
      <c r="O134">
        <f t="shared" si="15"/>
        <v>0</v>
      </c>
      <c r="P134">
        <f t="shared" si="15"/>
        <v>0</v>
      </c>
      <c r="Q134">
        <f t="shared" si="15"/>
        <v>0</v>
      </c>
      <c r="R134">
        <f t="shared" si="15"/>
        <v>0</v>
      </c>
      <c r="S134">
        <f aca="true" t="shared" si="16" ref="S134:S139">IF($H134="tak",$E134,0)</f>
        <v>0</v>
      </c>
      <c r="T134">
        <f t="shared" si="11"/>
        <v>0</v>
      </c>
    </row>
    <row r="135" spans="1:20" ht="15" customHeight="1">
      <c r="A135" s="63" t="s">
        <v>437</v>
      </c>
      <c r="B135" s="21" t="s">
        <v>438</v>
      </c>
      <c r="C135" s="21"/>
      <c r="D135" s="21"/>
      <c r="E135" s="52">
        <v>5.57</v>
      </c>
      <c r="F135" s="22" t="s">
        <v>5</v>
      </c>
      <c r="G135" s="47" t="s">
        <v>27</v>
      </c>
      <c r="H135" s="22" t="s">
        <v>16</v>
      </c>
      <c r="I135">
        <f t="shared" si="14"/>
        <v>0</v>
      </c>
      <c r="J135">
        <f t="shared" si="14"/>
        <v>0</v>
      </c>
      <c r="K135">
        <f t="shared" si="14"/>
        <v>0</v>
      </c>
      <c r="L135">
        <f t="shared" si="14"/>
        <v>0</v>
      </c>
      <c r="M135">
        <f t="shared" si="14"/>
        <v>0</v>
      </c>
      <c r="N135" s="65"/>
      <c r="O135">
        <f t="shared" si="15"/>
        <v>0</v>
      </c>
      <c r="P135">
        <f t="shared" si="15"/>
        <v>0</v>
      </c>
      <c r="Q135">
        <f t="shared" si="15"/>
        <v>0</v>
      </c>
      <c r="R135">
        <f t="shared" si="15"/>
        <v>0</v>
      </c>
      <c r="S135">
        <f t="shared" si="16"/>
        <v>5.57</v>
      </c>
      <c r="T135">
        <f>IF($H135="tak",0,IF(B135=T$2,$E135,0))</f>
        <v>0</v>
      </c>
    </row>
    <row r="136" spans="1:20" ht="15" customHeight="1">
      <c r="A136" s="63" t="s">
        <v>439</v>
      </c>
      <c r="B136" s="21" t="s">
        <v>440</v>
      </c>
      <c r="C136" s="21"/>
      <c r="D136" s="21"/>
      <c r="E136" s="52">
        <v>33.13</v>
      </c>
      <c r="F136" s="22" t="s">
        <v>3</v>
      </c>
      <c r="G136" s="47" t="s">
        <v>27</v>
      </c>
      <c r="H136" s="22" t="s">
        <v>16</v>
      </c>
      <c r="I136">
        <f t="shared" si="14"/>
        <v>0</v>
      </c>
      <c r="J136">
        <f t="shared" si="14"/>
        <v>0</v>
      </c>
      <c r="K136">
        <f t="shared" si="14"/>
        <v>0</v>
      </c>
      <c r="L136">
        <f t="shared" si="14"/>
        <v>0</v>
      </c>
      <c r="M136">
        <f t="shared" si="14"/>
        <v>0</v>
      </c>
      <c r="N136" s="65"/>
      <c r="O136">
        <f t="shared" si="15"/>
        <v>0</v>
      </c>
      <c r="P136">
        <f t="shared" si="15"/>
        <v>0</v>
      </c>
      <c r="Q136">
        <f t="shared" si="15"/>
        <v>0</v>
      </c>
      <c r="R136">
        <f t="shared" si="15"/>
        <v>0</v>
      </c>
      <c r="S136">
        <f t="shared" si="16"/>
        <v>33.13</v>
      </c>
      <c r="T136">
        <f>IF($H136="tak",0,IF(B136=T$2,$E136,0))</f>
        <v>0</v>
      </c>
    </row>
    <row r="137" spans="1:20" ht="15" customHeight="1">
      <c r="A137" s="63" t="s">
        <v>398</v>
      </c>
      <c r="B137" s="21"/>
      <c r="C137" s="21"/>
      <c r="D137" s="21"/>
      <c r="F137" s="22"/>
      <c r="G137" s="47"/>
      <c r="H137" s="22"/>
      <c r="I137">
        <f t="shared" si="14"/>
        <v>0</v>
      </c>
      <c r="J137">
        <f t="shared" si="14"/>
        <v>0</v>
      </c>
      <c r="K137">
        <f t="shared" si="14"/>
        <v>0</v>
      </c>
      <c r="L137">
        <f t="shared" si="14"/>
        <v>0</v>
      </c>
      <c r="M137">
        <f t="shared" si="14"/>
        <v>0</v>
      </c>
      <c r="N137" s="65"/>
      <c r="O137">
        <f t="shared" si="15"/>
        <v>0</v>
      </c>
      <c r="P137">
        <f t="shared" si="15"/>
        <v>0</v>
      </c>
      <c r="Q137">
        <f t="shared" si="15"/>
        <v>0</v>
      </c>
      <c r="R137">
        <f t="shared" si="15"/>
        <v>0</v>
      </c>
      <c r="S137">
        <f t="shared" si="16"/>
        <v>0</v>
      </c>
      <c r="T137">
        <f>IF($H137="tak",0,IF(B137=T$2,$E137,0))</f>
        <v>0</v>
      </c>
    </row>
    <row r="138" spans="1:20" ht="15" customHeight="1">
      <c r="A138" s="63" t="s">
        <v>441</v>
      </c>
      <c r="B138" s="21" t="s">
        <v>442</v>
      </c>
      <c r="C138" s="21"/>
      <c r="D138" s="21"/>
      <c r="E138" s="52">
        <v>5.57</v>
      </c>
      <c r="F138" s="22" t="s">
        <v>5</v>
      </c>
      <c r="G138" s="47" t="s">
        <v>27</v>
      </c>
      <c r="H138" s="22" t="s">
        <v>16</v>
      </c>
      <c r="I138">
        <f t="shared" si="14"/>
        <v>0</v>
      </c>
      <c r="J138">
        <f t="shared" si="14"/>
        <v>0</v>
      </c>
      <c r="K138">
        <f t="shared" si="14"/>
        <v>0</v>
      </c>
      <c r="L138">
        <f t="shared" si="14"/>
        <v>0</v>
      </c>
      <c r="M138">
        <f t="shared" si="14"/>
        <v>0</v>
      </c>
      <c r="N138" s="65"/>
      <c r="O138">
        <f t="shared" si="15"/>
        <v>0</v>
      </c>
      <c r="P138">
        <f t="shared" si="15"/>
        <v>0</v>
      </c>
      <c r="Q138">
        <f t="shared" si="15"/>
        <v>0</v>
      </c>
      <c r="R138">
        <f t="shared" si="15"/>
        <v>0</v>
      </c>
      <c r="S138">
        <f t="shared" si="16"/>
        <v>5.57</v>
      </c>
      <c r="T138">
        <f>IF($H138="tak",0,IF(B138=T$2,$E138,0))</f>
        <v>0</v>
      </c>
    </row>
    <row r="139" spans="1:20" ht="15" customHeight="1">
      <c r="A139" s="63" t="s">
        <v>443</v>
      </c>
      <c r="B139" s="21" t="s">
        <v>444</v>
      </c>
      <c r="C139" s="21"/>
      <c r="D139" s="21"/>
      <c r="E139" s="52">
        <v>33.13</v>
      </c>
      <c r="F139" s="22" t="s">
        <v>3</v>
      </c>
      <c r="G139" s="47" t="s">
        <v>27</v>
      </c>
      <c r="H139" s="22" t="s">
        <v>16</v>
      </c>
      <c r="I139">
        <f t="shared" si="14"/>
        <v>0</v>
      </c>
      <c r="J139">
        <f t="shared" si="14"/>
        <v>0</v>
      </c>
      <c r="K139">
        <f t="shared" si="14"/>
        <v>0</v>
      </c>
      <c r="L139">
        <f t="shared" si="14"/>
        <v>0</v>
      </c>
      <c r="M139">
        <f t="shared" si="14"/>
        <v>0</v>
      </c>
      <c r="N139" s="65"/>
      <c r="O139">
        <f t="shared" si="15"/>
        <v>0</v>
      </c>
      <c r="P139">
        <f t="shared" si="15"/>
        <v>0</v>
      </c>
      <c r="Q139">
        <f t="shared" si="15"/>
        <v>0</v>
      </c>
      <c r="R139">
        <f t="shared" si="15"/>
        <v>0</v>
      </c>
      <c r="S139">
        <f t="shared" si="16"/>
        <v>33.13</v>
      </c>
      <c r="T139">
        <f>IF($H139="tak",0,IF(B139=T$2,$E139,0))</f>
        <v>0</v>
      </c>
    </row>
    <row r="140" spans="1:8" ht="15" customHeight="1">
      <c r="A140" s="63"/>
      <c r="B140" s="21"/>
      <c r="C140" s="21"/>
      <c r="D140" s="21"/>
      <c r="F140" s="22"/>
      <c r="G140" s="47"/>
      <c r="H140" s="22"/>
    </row>
    <row r="141" spans="6:8" ht="15" customHeight="1">
      <c r="F141" s="22"/>
      <c r="G141" s="47"/>
      <c r="H141" s="22"/>
    </row>
    <row r="142" spans="2:8" ht="15" customHeight="1">
      <c r="B142" s="7" t="s">
        <v>445</v>
      </c>
      <c r="C142" s="7"/>
      <c r="D142" s="7"/>
      <c r="E142" s="52">
        <f>SUM(E6:E141)</f>
        <v>7068.289999999998</v>
      </c>
      <c r="F142" s="67">
        <f>SUM(I4:S4)</f>
        <v>7068.29</v>
      </c>
      <c r="G142" s="47"/>
      <c r="H142" s="22"/>
    </row>
    <row r="143" spans="2:8" ht="15" customHeight="1">
      <c r="B143" s="7"/>
      <c r="C143" s="7"/>
      <c r="D143" s="7"/>
      <c r="E143" s="68"/>
      <c r="F143" s="22"/>
      <c r="G143" s="47"/>
      <c r="H143" s="22"/>
    </row>
    <row r="144" spans="6:8" ht="15" customHeight="1">
      <c r="F144" s="22"/>
      <c r="G144" s="47"/>
      <c r="H144" s="22"/>
    </row>
    <row r="145" spans="6:8" ht="15" customHeight="1">
      <c r="F145" s="22"/>
      <c r="G145" s="47"/>
      <c r="H145" s="22"/>
    </row>
    <row r="146" spans="6:8" ht="15" customHeight="1">
      <c r="F146" s="22"/>
      <c r="G146" s="47"/>
      <c r="H146" s="22"/>
    </row>
    <row r="150" spans="2:5" ht="14.25">
      <c r="B150" s="2" t="s">
        <v>220</v>
      </c>
      <c r="C150" s="2"/>
      <c r="D150" s="2"/>
      <c r="E150" s="52">
        <v>191.48</v>
      </c>
    </row>
  </sheetData>
  <sheetProtection selectLockedCells="1" selectUnlockedCells="1"/>
  <autoFilter ref="A5:G14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9">
      <selection activeCell="H24" sqref="H24"/>
    </sheetView>
  </sheetViews>
  <sheetFormatPr defaultColWidth="11.421875" defaultRowHeight="15"/>
  <cols>
    <col min="1" max="1" width="7.28125" style="69" customWidth="1"/>
    <col min="2" max="2" width="39.7109375" style="69" customWidth="1"/>
    <col min="3" max="4" width="44.140625" style="69" customWidth="1"/>
    <col min="5" max="5" width="11.28125" style="70" customWidth="1"/>
    <col min="6" max="6" width="20.7109375" style="71" customWidth="1"/>
    <col min="7" max="7" width="23.7109375" style="72" customWidth="1"/>
    <col min="8" max="8" width="11.7109375" style="73" customWidth="1"/>
    <col min="9" max="19" width="10.7109375" style="73" customWidth="1"/>
    <col min="20" max="16384" width="11.421875" style="73" customWidth="1"/>
  </cols>
  <sheetData>
    <row r="1" spans="1:7" ht="15" customHeight="1">
      <c r="A1" s="7"/>
      <c r="B1" s="7" t="s">
        <v>446</v>
      </c>
      <c r="C1" s="7"/>
      <c r="D1" s="7"/>
      <c r="E1" s="74"/>
      <c r="F1" s="75"/>
      <c r="G1" s="76"/>
    </row>
    <row r="2" spans="1:19" ht="30" customHeight="1">
      <c r="A2" s="7"/>
      <c r="B2" s="7"/>
      <c r="C2" s="7"/>
      <c r="D2" s="7"/>
      <c r="E2" s="74"/>
      <c r="F2" s="75"/>
      <c r="G2" s="76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</row>
    <row r="3" spans="1:19" ht="10.5" customHeight="1">
      <c r="A3" s="7" t="s">
        <v>12</v>
      </c>
      <c r="B3" s="7" t="s">
        <v>13</v>
      </c>
      <c r="C3" s="7" t="s">
        <v>14</v>
      </c>
      <c r="D3" s="7" t="s">
        <v>15</v>
      </c>
      <c r="H3" s="14"/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</row>
    <row r="4" spans="1:19" ht="15" customHeight="1">
      <c r="A4" s="77"/>
      <c r="B4" s="15" t="s">
        <v>447</v>
      </c>
      <c r="C4" s="15"/>
      <c r="D4" s="15"/>
      <c r="E4" s="78" t="s">
        <v>19</v>
      </c>
      <c r="F4" s="75" t="s">
        <v>20</v>
      </c>
      <c r="G4" s="76" t="s">
        <v>21</v>
      </c>
      <c r="H4" s="8"/>
      <c r="I4" s="62">
        <f>SUM(I6:I139)</f>
        <v>0</v>
      </c>
      <c r="J4" s="62">
        <f aca="true" t="shared" si="0" ref="J4:S4">SUM(J6:J139)</f>
        <v>1141.7799999999997</v>
      </c>
      <c r="K4" s="62">
        <f t="shared" si="0"/>
        <v>0</v>
      </c>
      <c r="L4" s="62">
        <f t="shared" si="0"/>
        <v>105.74000000000001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0</v>
      </c>
      <c r="R4" s="62">
        <f t="shared" si="0"/>
        <v>0</v>
      </c>
      <c r="S4" s="62">
        <f t="shared" si="0"/>
        <v>229.41</v>
      </c>
    </row>
    <row r="5" spans="1:19" ht="15" customHeight="1">
      <c r="A5" s="77"/>
      <c r="B5" s="15"/>
      <c r="C5" s="15"/>
      <c r="D5" s="15"/>
      <c r="E5" s="79"/>
      <c r="F5" s="80"/>
      <c r="G5" s="81"/>
      <c r="H5" s="22"/>
      <c r="I5"/>
      <c r="J5"/>
      <c r="K5"/>
      <c r="L5"/>
      <c r="M5"/>
      <c r="N5"/>
      <c r="O5"/>
      <c r="P5"/>
      <c r="Q5"/>
      <c r="R5"/>
      <c r="S5"/>
    </row>
    <row r="6" spans="1:19" s="84" customFormat="1" ht="15" customHeight="1">
      <c r="A6" s="82" t="s">
        <v>448</v>
      </c>
      <c r="B6" s="83" t="s">
        <v>449</v>
      </c>
      <c r="C6" s="83"/>
      <c r="D6" s="83"/>
      <c r="E6" s="74">
        <v>47.21</v>
      </c>
      <c r="F6" s="22" t="s">
        <v>3</v>
      </c>
      <c r="G6" s="47" t="s">
        <v>253</v>
      </c>
      <c r="H6" s="22"/>
      <c r="I6">
        <f>IF($H6="tak",0,IF($F6=I$2,$E6,0))</f>
        <v>0</v>
      </c>
      <c r="J6">
        <f aca="true" t="shared" si="1" ref="J6:R21">IF($H6="tak",0,IF($F6=J$2,$E6,0))</f>
        <v>47.21</v>
      </c>
      <c r="K6">
        <f t="shared" si="1"/>
        <v>0</v>
      </c>
      <c r="L6">
        <f t="shared" si="1"/>
        <v>0</v>
      </c>
      <c r="M6">
        <f t="shared" si="1"/>
        <v>0</v>
      </c>
      <c r="N6"/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aca="true" t="shared" si="2" ref="S6:S69">IF($H6="tak",$E6,0)</f>
        <v>0</v>
      </c>
    </row>
    <row r="7" spans="1:19" s="84" customFormat="1" ht="15" customHeight="1">
      <c r="A7" s="82" t="s">
        <v>450</v>
      </c>
      <c r="B7" s="83" t="s">
        <v>451</v>
      </c>
      <c r="C7" s="83"/>
      <c r="D7" s="83"/>
      <c r="E7" s="74">
        <v>9.65</v>
      </c>
      <c r="F7" s="22" t="s">
        <v>3</v>
      </c>
      <c r="G7" s="47" t="s">
        <v>27</v>
      </c>
      <c r="H7" s="84" t="s">
        <v>16</v>
      </c>
      <c r="I7">
        <f aca="true" t="shared" si="3" ref="I7:M38">IF($H7="tak",0,IF($F7=I$2,$E7,0))</f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 s="65"/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2"/>
        <v>9.65</v>
      </c>
    </row>
    <row r="8" spans="1:19" s="84" customFormat="1" ht="15" customHeight="1">
      <c r="A8" s="82" t="s">
        <v>452</v>
      </c>
      <c r="B8" s="83" t="s">
        <v>453</v>
      </c>
      <c r="C8" s="83"/>
      <c r="D8" s="83"/>
      <c r="E8" s="74">
        <v>3.12</v>
      </c>
      <c r="F8" s="75" t="s">
        <v>5</v>
      </c>
      <c r="G8" s="47" t="s">
        <v>27</v>
      </c>
      <c r="H8" s="84" t="s">
        <v>16</v>
      </c>
      <c r="I8">
        <f t="shared" si="3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 s="65"/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2"/>
        <v>3.12</v>
      </c>
    </row>
    <row r="9" spans="1:19" s="84" customFormat="1" ht="15" customHeight="1">
      <c r="A9" s="82" t="s">
        <v>454</v>
      </c>
      <c r="B9" s="83" t="s">
        <v>455</v>
      </c>
      <c r="C9" s="83"/>
      <c r="D9" s="83"/>
      <c r="E9" s="74">
        <v>9.14</v>
      </c>
      <c r="F9" s="22" t="s">
        <v>3</v>
      </c>
      <c r="G9" s="47" t="s">
        <v>27</v>
      </c>
      <c r="H9" s="84" t="s">
        <v>16</v>
      </c>
      <c r="I9">
        <f t="shared" si="3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 s="65"/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2"/>
        <v>9.14</v>
      </c>
    </row>
    <row r="10" spans="1:19" s="84" customFormat="1" ht="15" customHeight="1">
      <c r="A10" s="82" t="s">
        <v>456</v>
      </c>
      <c r="B10" s="83" t="s">
        <v>457</v>
      </c>
      <c r="C10" s="83"/>
      <c r="D10" s="83"/>
      <c r="E10" s="74">
        <v>3.21</v>
      </c>
      <c r="F10" s="75" t="s">
        <v>5</v>
      </c>
      <c r="G10" s="47" t="s">
        <v>27</v>
      </c>
      <c r="H10" s="127" t="s">
        <v>16</v>
      </c>
      <c r="I10">
        <f t="shared" si="3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 s="65"/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2"/>
        <v>3.21</v>
      </c>
    </row>
    <row r="11" spans="1:19" s="84" customFormat="1" ht="15" customHeight="1">
      <c r="A11" s="82" t="s">
        <v>458</v>
      </c>
      <c r="B11" s="83" t="s">
        <v>29</v>
      </c>
      <c r="C11" s="83"/>
      <c r="D11" s="83"/>
      <c r="E11" s="85">
        <v>27.55</v>
      </c>
      <c r="F11" s="22" t="s">
        <v>3</v>
      </c>
      <c r="G11" s="47" t="s">
        <v>27</v>
      </c>
      <c r="I11">
        <f t="shared" si="3"/>
        <v>0</v>
      </c>
      <c r="J11">
        <f t="shared" si="1"/>
        <v>27.55</v>
      </c>
      <c r="K11">
        <f t="shared" si="1"/>
        <v>0</v>
      </c>
      <c r="L11">
        <f t="shared" si="1"/>
        <v>0</v>
      </c>
      <c r="M11">
        <f t="shared" si="1"/>
        <v>0</v>
      </c>
      <c r="N11" s="65"/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2"/>
        <v>0</v>
      </c>
    </row>
    <row r="12" spans="1:19" s="84" customFormat="1" ht="15" customHeight="1">
      <c r="A12" s="82" t="s">
        <v>459</v>
      </c>
      <c r="B12" s="83" t="s">
        <v>460</v>
      </c>
      <c r="C12" s="83"/>
      <c r="D12" s="83"/>
      <c r="E12" s="85">
        <v>0</v>
      </c>
      <c r="F12" s="22" t="s">
        <v>3</v>
      </c>
      <c r="G12" s="47" t="s">
        <v>27</v>
      </c>
      <c r="I12">
        <f t="shared" si="3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 s="65"/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2"/>
        <v>0</v>
      </c>
    </row>
    <row r="13" spans="1:19" s="84" customFormat="1" ht="15" customHeight="1">
      <c r="A13" s="82" t="s">
        <v>461</v>
      </c>
      <c r="B13" s="83" t="s">
        <v>325</v>
      </c>
      <c r="C13" s="83"/>
      <c r="D13" s="83"/>
      <c r="E13" s="85">
        <v>1.94</v>
      </c>
      <c r="F13" s="22" t="s">
        <v>3</v>
      </c>
      <c r="G13" s="47" t="s">
        <v>27</v>
      </c>
      <c r="H13" s="84" t="s">
        <v>16</v>
      </c>
      <c r="I13">
        <f t="shared" si="3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 s="65"/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2"/>
        <v>1.94</v>
      </c>
    </row>
    <row r="14" spans="1:19" s="84" customFormat="1" ht="15" customHeight="1">
      <c r="A14" s="82" t="s">
        <v>462</v>
      </c>
      <c r="B14" s="83" t="s">
        <v>463</v>
      </c>
      <c r="C14" s="83"/>
      <c r="D14" s="83"/>
      <c r="E14" s="85">
        <v>65.77</v>
      </c>
      <c r="F14" s="22" t="s">
        <v>3</v>
      </c>
      <c r="G14" s="47" t="s">
        <v>253</v>
      </c>
      <c r="I14">
        <f t="shared" si="3"/>
        <v>0</v>
      </c>
      <c r="J14">
        <f t="shared" si="1"/>
        <v>65.77</v>
      </c>
      <c r="K14">
        <f t="shared" si="1"/>
        <v>0</v>
      </c>
      <c r="L14">
        <f t="shared" si="1"/>
        <v>0</v>
      </c>
      <c r="M14">
        <f t="shared" si="1"/>
        <v>0</v>
      </c>
      <c r="N14" s="65"/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2"/>
        <v>0</v>
      </c>
    </row>
    <row r="15" spans="1:19" s="84" customFormat="1" ht="15" customHeight="1">
      <c r="A15" s="82" t="s">
        <v>464</v>
      </c>
      <c r="B15" s="83" t="s">
        <v>238</v>
      </c>
      <c r="C15" s="83"/>
      <c r="D15" s="83"/>
      <c r="E15" s="85">
        <v>7.41</v>
      </c>
      <c r="F15" s="22" t="s">
        <v>3</v>
      </c>
      <c r="G15" s="47" t="s">
        <v>27</v>
      </c>
      <c r="I15">
        <f t="shared" si="3"/>
        <v>0</v>
      </c>
      <c r="J15">
        <f t="shared" si="1"/>
        <v>7.41</v>
      </c>
      <c r="K15">
        <f t="shared" si="1"/>
        <v>0</v>
      </c>
      <c r="L15">
        <f t="shared" si="1"/>
        <v>0</v>
      </c>
      <c r="M15">
        <f t="shared" si="1"/>
        <v>0</v>
      </c>
      <c r="N15" s="65"/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2"/>
        <v>0</v>
      </c>
    </row>
    <row r="16" spans="1:19" s="84" customFormat="1" ht="15" customHeight="1">
      <c r="A16" s="82" t="s">
        <v>465</v>
      </c>
      <c r="B16" s="83" t="s">
        <v>466</v>
      </c>
      <c r="C16" s="83"/>
      <c r="D16" s="83"/>
      <c r="E16" s="74">
        <v>4.56</v>
      </c>
      <c r="F16" s="22" t="s">
        <v>3</v>
      </c>
      <c r="G16" s="47" t="s">
        <v>27</v>
      </c>
      <c r="I16">
        <f t="shared" si="3"/>
        <v>0</v>
      </c>
      <c r="J16">
        <f t="shared" si="1"/>
        <v>4.56</v>
      </c>
      <c r="K16">
        <f t="shared" si="1"/>
        <v>0</v>
      </c>
      <c r="L16">
        <f t="shared" si="1"/>
        <v>0</v>
      </c>
      <c r="M16">
        <f t="shared" si="1"/>
        <v>0</v>
      </c>
      <c r="N16" s="65"/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2"/>
        <v>0</v>
      </c>
    </row>
    <row r="17" spans="1:19" s="84" customFormat="1" ht="15" customHeight="1">
      <c r="A17" s="82" t="s">
        <v>467</v>
      </c>
      <c r="B17" s="83" t="s">
        <v>468</v>
      </c>
      <c r="C17" s="83"/>
      <c r="D17" s="83"/>
      <c r="E17" s="74">
        <v>6.79</v>
      </c>
      <c r="F17" s="22" t="s">
        <v>3</v>
      </c>
      <c r="G17" s="47" t="s">
        <v>27</v>
      </c>
      <c r="I17">
        <f t="shared" si="3"/>
        <v>0</v>
      </c>
      <c r="J17">
        <f t="shared" si="1"/>
        <v>6.79</v>
      </c>
      <c r="K17">
        <f t="shared" si="1"/>
        <v>0</v>
      </c>
      <c r="L17">
        <f t="shared" si="1"/>
        <v>0</v>
      </c>
      <c r="M17">
        <f t="shared" si="1"/>
        <v>0</v>
      </c>
      <c r="N17" s="65"/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2"/>
        <v>0</v>
      </c>
    </row>
    <row r="18" spans="1:19" s="84" customFormat="1" ht="15" customHeight="1">
      <c r="A18" s="82" t="s">
        <v>469</v>
      </c>
      <c r="B18" s="83" t="s">
        <v>470</v>
      </c>
      <c r="C18" s="83"/>
      <c r="D18" s="83"/>
      <c r="E18" s="74">
        <v>4.07</v>
      </c>
      <c r="F18" s="22" t="s">
        <v>3</v>
      </c>
      <c r="G18" s="47" t="s">
        <v>27</v>
      </c>
      <c r="I18">
        <f t="shared" si="3"/>
        <v>0</v>
      </c>
      <c r="J18">
        <f t="shared" si="1"/>
        <v>4.07</v>
      </c>
      <c r="K18">
        <f t="shared" si="1"/>
        <v>0</v>
      </c>
      <c r="L18">
        <f t="shared" si="1"/>
        <v>0</v>
      </c>
      <c r="M18">
        <f t="shared" si="1"/>
        <v>0</v>
      </c>
      <c r="N18" s="65"/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2"/>
        <v>0</v>
      </c>
    </row>
    <row r="19" spans="1:19" s="84" customFormat="1" ht="15" customHeight="1">
      <c r="A19" s="82" t="s">
        <v>471</v>
      </c>
      <c r="B19" s="83" t="s">
        <v>472</v>
      </c>
      <c r="C19" s="83"/>
      <c r="D19" s="83"/>
      <c r="E19" s="74">
        <v>5.74</v>
      </c>
      <c r="F19" s="22" t="s">
        <v>3</v>
      </c>
      <c r="G19" s="47" t="s">
        <v>27</v>
      </c>
      <c r="I19">
        <f t="shared" si="3"/>
        <v>0</v>
      </c>
      <c r="J19">
        <f t="shared" si="1"/>
        <v>5.74</v>
      </c>
      <c r="K19">
        <f t="shared" si="1"/>
        <v>0</v>
      </c>
      <c r="L19">
        <f t="shared" si="1"/>
        <v>0</v>
      </c>
      <c r="M19">
        <f t="shared" si="1"/>
        <v>0</v>
      </c>
      <c r="N19" s="65"/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2"/>
        <v>0</v>
      </c>
    </row>
    <row r="20" spans="1:19" s="84" customFormat="1" ht="15" customHeight="1">
      <c r="A20" s="82" t="s">
        <v>473</v>
      </c>
      <c r="B20" s="83" t="s">
        <v>474</v>
      </c>
      <c r="C20" s="83"/>
      <c r="D20" s="83"/>
      <c r="E20" s="85">
        <v>6.41</v>
      </c>
      <c r="F20" s="22" t="s">
        <v>3</v>
      </c>
      <c r="G20" s="47" t="s">
        <v>27</v>
      </c>
      <c r="H20" s="84" t="s">
        <v>16</v>
      </c>
      <c r="I20">
        <f t="shared" si="3"/>
        <v>0</v>
      </c>
      <c r="J20">
        <f t="shared" si="1"/>
        <v>0</v>
      </c>
      <c r="K20">
        <f t="shared" si="1"/>
        <v>0</v>
      </c>
      <c r="L20">
        <f t="shared" si="1"/>
        <v>0</v>
      </c>
      <c r="M20">
        <f t="shared" si="1"/>
        <v>0</v>
      </c>
      <c r="N20" s="65"/>
      <c r="O20">
        <f t="shared" si="1"/>
        <v>0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2"/>
        <v>6.41</v>
      </c>
    </row>
    <row r="21" spans="1:19" s="84" customFormat="1" ht="15" customHeight="1">
      <c r="A21" s="82" t="s">
        <v>475</v>
      </c>
      <c r="B21" s="83" t="s">
        <v>476</v>
      </c>
      <c r="C21" s="83"/>
      <c r="D21" s="83"/>
      <c r="E21" s="85">
        <v>2.79</v>
      </c>
      <c r="F21" s="22" t="s">
        <v>3</v>
      </c>
      <c r="G21" s="47" t="s">
        <v>27</v>
      </c>
      <c r="H21" s="84" t="s">
        <v>16</v>
      </c>
      <c r="I21">
        <f t="shared" si="3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 t="shared" si="1"/>
        <v>0</v>
      </c>
      <c r="N21" s="65"/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2"/>
        <v>2.79</v>
      </c>
    </row>
    <row r="22" spans="1:19" s="84" customFormat="1" ht="15" customHeight="1">
      <c r="A22" s="82" t="s">
        <v>477</v>
      </c>
      <c r="B22" s="83" t="s">
        <v>478</v>
      </c>
      <c r="C22" s="83"/>
      <c r="D22" s="83"/>
      <c r="E22" s="85">
        <v>164.95</v>
      </c>
      <c r="F22" s="22" t="s">
        <v>3</v>
      </c>
      <c r="G22" s="47" t="s">
        <v>253</v>
      </c>
      <c r="H22" s="84" t="s">
        <v>16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>
        <f t="shared" si="3"/>
        <v>0</v>
      </c>
      <c r="N22" s="65"/>
      <c r="O22">
        <f aca="true" t="shared" si="4" ref="O22:R77">IF($H22="tak",0,IF($F22=O$2,$E22,0))</f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2"/>
        <v>164.95</v>
      </c>
    </row>
    <row r="23" spans="1:19" s="84" customFormat="1" ht="15" customHeight="1">
      <c r="A23" s="82" t="s">
        <v>479</v>
      </c>
      <c r="B23" s="83" t="s">
        <v>480</v>
      </c>
      <c r="C23" s="83"/>
      <c r="D23" s="83"/>
      <c r="E23" s="85">
        <v>17.24</v>
      </c>
      <c r="F23" s="22" t="s">
        <v>3</v>
      </c>
      <c r="G23" s="47" t="s">
        <v>253</v>
      </c>
      <c r="H23" s="127" t="s">
        <v>16</v>
      </c>
      <c r="I23">
        <f t="shared" si="3"/>
        <v>0</v>
      </c>
      <c r="J23">
        <f t="shared" si="3"/>
        <v>0</v>
      </c>
      <c r="K23">
        <f t="shared" si="3"/>
        <v>0</v>
      </c>
      <c r="L23">
        <f t="shared" si="3"/>
        <v>0</v>
      </c>
      <c r="M23">
        <f t="shared" si="3"/>
        <v>0</v>
      </c>
      <c r="N23" s="65"/>
      <c r="O23">
        <f t="shared" si="4"/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2"/>
        <v>17.24</v>
      </c>
    </row>
    <row r="24" spans="1:19" ht="15" customHeight="1">
      <c r="A24" s="82" t="s">
        <v>481</v>
      </c>
      <c r="B24" s="83" t="s">
        <v>482</v>
      </c>
      <c r="C24" s="83"/>
      <c r="D24" s="83"/>
      <c r="E24" s="85">
        <v>0</v>
      </c>
      <c r="F24" s="22" t="s">
        <v>3</v>
      </c>
      <c r="G24" s="47" t="s">
        <v>27</v>
      </c>
      <c r="I24">
        <f t="shared" si="3"/>
        <v>0</v>
      </c>
      <c r="J24">
        <f t="shared" si="3"/>
        <v>0</v>
      </c>
      <c r="K24">
        <f t="shared" si="3"/>
        <v>0</v>
      </c>
      <c r="L24">
        <f t="shared" si="3"/>
        <v>0</v>
      </c>
      <c r="M24">
        <f t="shared" si="3"/>
        <v>0</v>
      </c>
      <c r="N24" s="65"/>
      <c r="O24">
        <f t="shared" si="4"/>
        <v>0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2"/>
        <v>0</v>
      </c>
    </row>
    <row r="25" spans="1:19" ht="15" customHeight="1">
      <c r="A25" s="82" t="s">
        <v>483</v>
      </c>
      <c r="B25" s="83" t="s">
        <v>54</v>
      </c>
      <c r="C25" s="83"/>
      <c r="D25" s="83"/>
      <c r="E25" s="85">
        <v>27.81</v>
      </c>
      <c r="F25" s="22" t="s">
        <v>3</v>
      </c>
      <c r="G25" s="47" t="s">
        <v>27</v>
      </c>
      <c r="I25">
        <f t="shared" si="3"/>
        <v>0</v>
      </c>
      <c r="J25">
        <f t="shared" si="3"/>
        <v>27.81</v>
      </c>
      <c r="K25">
        <f t="shared" si="3"/>
        <v>0</v>
      </c>
      <c r="L25">
        <f t="shared" si="3"/>
        <v>0</v>
      </c>
      <c r="M25">
        <f t="shared" si="3"/>
        <v>0</v>
      </c>
      <c r="N25" s="65"/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2"/>
        <v>0</v>
      </c>
    </row>
    <row r="26" spans="1:19" ht="15" customHeight="1">
      <c r="A26" s="82"/>
      <c r="B26" s="52"/>
      <c r="C26" s="52"/>
      <c r="D26" s="52"/>
      <c r="E26" s="86"/>
      <c r="F26" s="75"/>
      <c r="G26" s="76"/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 s="65"/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2"/>
        <v>0</v>
      </c>
    </row>
    <row r="27" spans="1:19" ht="15" customHeight="1">
      <c r="A27" s="82"/>
      <c r="B27" s="52"/>
      <c r="C27" s="52"/>
      <c r="D27" s="52"/>
      <c r="E27" s="86"/>
      <c r="F27" s="75"/>
      <c r="G27" s="76"/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 s="65"/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2"/>
        <v>0</v>
      </c>
    </row>
    <row r="28" spans="1:19" ht="15" customHeight="1">
      <c r="A28" s="82"/>
      <c r="B28" s="15" t="s">
        <v>484</v>
      </c>
      <c r="C28" s="15"/>
      <c r="D28" s="15"/>
      <c r="E28" s="86"/>
      <c r="F28" s="75"/>
      <c r="G28" s="76"/>
      <c r="I28">
        <f t="shared" si="3"/>
        <v>0</v>
      </c>
      <c r="J28">
        <f t="shared" si="3"/>
        <v>0</v>
      </c>
      <c r="K28">
        <f t="shared" si="3"/>
        <v>0</v>
      </c>
      <c r="L28">
        <f t="shared" si="3"/>
        <v>0</v>
      </c>
      <c r="M28">
        <f t="shared" si="3"/>
        <v>0</v>
      </c>
      <c r="N28" s="65"/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2"/>
        <v>0</v>
      </c>
    </row>
    <row r="29" spans="1:19" ht="15" customHeight="1">
      <c r="A29" s="82" t="s">
        <v>485</v>
      </c>
      <c r="B29" s="83" t="s">
        <v>486</v>
      </c>
      <c r="C29" s="83"/>
      <c r="D29" s="83"/>
      <c r="E29" s="86">
        <v>29.66</v>
      </c>
      <c r="F29" s="22" t="s">
        <v>3</v>
      </c>
      <c r="G29" s="47" t="s">
        <v>253</v>
      </c>
      <c r="I29">
        <f t="shared" si="3"/>
        <v>0</v>
      </c>
      <c r="J29">
        <f t="shared" si="3"/>
        <v>29.66</v>
      </c>
      <c r="K29">
        <f t="shared" si="3"/>
        <v>0</v>
      </c>
      <c r="L29">
        <f t="shared" si="3"/>
        <v>0</v>
      </c>
      <c r="M29">
        <f t="shared" si="3"/>
        <v>0</v>
      </c>
      <c r="N29" s="65"/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2"/>
        <v>0</v>
      </c>
    </row>
    <row r="30" spans="1:19" ht="15" customHeight="1">
      <c r="A30" s="82" t="s">
        <v>487</v>
      </c>
      <c r="B30" s="83" t="s">
        <v>488</v>
      </c>
      <c r="C30" s="83"/>
      <c r="D30" s="83"/>
      <c r="E30" s="86">
        <v>118.07</v>
      </c>
      <c r="F30" s="22" t="s">
        <v>3</v>
      </c>
      <c r="G30" s="47" t="s">
        <v>253</v>
      </c>
      <c r="I30">
        <f t="shared" si="3"/>
        <v>0</v>
      </c>
      <c r="J30">
        <f t="shared" si="3"/>
        <v>118.07</v>
      </c>
      <c r="K30">
        <f t="shared" si="3"/>
        <v>0</v>
      </c>
      <c r="L30">
        <f t="shared" si="3"/>
        <v>0</v>
      </c>
      <c r="M30">
        <f t="shared" si="3"/>
        <v>0</v>
      </c>
      <c r="N30" s="65"/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>
        <f t="shared" si="2"/>
        <v>0</v>
      </c>
    </row>
    <row r="31" spans="1:19" ht="15" customHeight="1">
      <c r="A31" s="82" t="s">
        <v>489</v>
      </c>
      <c r="B31" s="83" t="s">
        <v>463</v>
      </c>
      <c r="C31" s="83"/>
      <c r="D31" s="83"/>
      <c r="E31" s="86">
        <v>8.31</v>
      </c>
      <c r="F31" s="22" t="s">
        <v>3</v>
      </c>
      <c r="G31" s="47" t="s">
        <v>253</v>
      </c>
      <c r="I31">
        <f t="shared" si="3"/>
        <v>0</v>
      </c>
      <c r="J31">
        <f t="shared" si="3"/>
        <v>8.31</v>
      </c>
      <c r="K31">
        <f t="shared" si="3"/>
        <v>0</v>
      </c>
      <c r="L31">
        <f t="shared" si="3"/>
        <v>0</v>
      </c>
      <c r="M31">
        <f t="shared" si="3"/>
        <v>0</v>
      </c>
      <c r="N31" s="65"/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2"/>
        <v>0</v>
      </c>
    </row>
    <row r="32" spans="1:19" ht="15" customHeight="1">
      <c r="A32" s="82" t="s">
        <v>490</v>
      </c>
      <c r="B32" s="83" t="s">
        <v>491</v>
      </c>
      <c r="C32" s="83"/>
      <c r="D32" s="83"/>
      <c r="E32" s="86">
        <v>17.79</v>
      </c>
      <c r="F32" s="22" t="s">
        <v>3</v>
      </c>
      <c r="G32" s="47" t="s">
        <v>253</v>
      </c>
      <c r="I32">
        <f t="shared" si="3"/>
        <v>0</v>
      </c>
      <c r="J32">
        <f t="shared" si="3"/>
        <v>17.79</v>
      </c>
      <c r="K32">
        <f t="shared" si="3"/>
        <v>0</v>
      </c>
      <c r="L32">
        <f t="shared" si="3"/>
        <v>0</v>
      </c>
      <c r="M32">
        <f t="shared" si="3"/>
        <v>0</v>
      </c>
      <c r="N32" s="65"/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2"/>
        <v>0</v>
      </c>
    </row>
    <row r="33" spans="1:19" ht="15" customHeight="1">
      <c r="A33" s="82" t="s">
        <v>492</v>
      </c>
      <c r="B33" s="83" t="s">
        <v>493</v>
      </c>
      <c r="C33" s="83"/>
      <c r="D33" s="83"/>
      <c r="E33" s="86">
        <v>17.51</v>
      </c>
      <c r="F33" s="22" t="s">
        <v>3</v>
      </c>
      <c r="G33" s="47" t="s">
        <v>27</v>
      </c>
      <c r="I33">
        <f t="shared" si="3"/>
        <v>0</v>
      </c>
      <c r="J33">
        <f t="shared" si="3"/>
        <v>17.51</v>
      </c>
      <c r="K33">
        <f t="shared" si="3"/>
        <v>0</v>
      </c>
      <c r="L33">
        <f t="shared" si="3"/>
        <v>0</v>
      </c>
      <c r="M33">
        <f t="shared" si="3"/>
        <v>0</v>
      </c>
      <c r="N33" s="65"/>
      <c r="O33">
        <f t="shared" si="4"/>
        <v>0</v>
      </c>
      <c r="P33">
        <f t="shared" si="4"/>
        <v>0</v>
      </c>
      <c r="Q33">
        <f t="shared" si="4"/>
        <v>0</v>
      </c>
      <c r="R33">
        <f t="shared" si="4"/>
        <v>0</v>
      </c>
      <c r="S33">
        <f t="shared" si="2"/>
        <v>0</v>
      </c>
    </row>
    <row r="34" spans="1:19" ht="15" customHeight="1">
      <c r="A34" s="82" t="s">
        <v>494</v>
      </c>
      <c r="B34" s="83" t="s">
        <v>280</v>
      </c>
      <c r="C34" s="83"/>
      <c r="D34" s="83"/>
      <c r="E34" s="86">
        <v>21.94</v>
      </c>
      <c r="F34" s="22" t="s">
        <v>3</v>
      </c>
      <c r="G34" s="47" t="s">
        <v>253</v>
      </c>
      <c r="I34">
        <f t="shared" si="3"/>
        <v>0</v>
      </c>
      <c r="J34">
        <f t="shared" si="3"/>
        <v>21.94</v>
      </c>
      <c r="K34">
        <f t="shared" si="3"/>
        <v>0</v>
      </c>
      <c r="L34">
        <f t="shared" si="3"/>
        <v>0</v>
      </c>
      <c r="M34">
        <f t="shared" si="3"/>
        <v>0</v>
      </c>
      <c r="N34" s="65"/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0</v>
      </c>
      <c r="S34">
        <f t="shared" si="2"/>
        <v>0</v>
      </c>
    </row>
    <row r="35" spans="1:19" ht="15" customHeight="1">
      <c r="A35" s="82" t="s">
        <v>495</v>
      </c>
      <c r="B35" s="83" t="s">
        <v>496</v>
      </c>
      <c r="C35" s="83"/>
      <c r="D35" s="83"/>
      <c r="E35" s="86">
        <v>10.01</v>
      </c>
      <c r="F35" s="22" t="s">
        <v>3</v>
      </c>
      <c r="G35" s="47" t="s">
        <v>253</v>
      </c>
      <c r="I35">
        <f t="shared" si="3"/>
        <v>0</v>
      </c>
      <c r="J35">
        <f t="shared" si="3"/>
        <v>10.01</v>
      </c>
      <c r="K35">
        <f t="shared" si="3"/>
        <v>0</v>
      </c>
      <c r="L35">
        <f t="shared" si="3"/>
        <v>0</v>
      </c>
      <c r="M35">
        <f t="shared" si="3"/>
        <v>0</v>
      </c>
      <c r="N35" s="65"/>
      <c r="O35">
        <f t="shared" si="4"/>
        <v>0</v>
      </c>
      <c r="P35">
        <f t="shared" si="4"/>
        <v>0</v>
      </c>
      <c r="Q35">
        <f t="shared" si="4"/>
        <v>0</v>
      </c>
      <c r="R35">
        <f t="shared" si="4"/>
        <v>0</v>
      </c>
      <c r="S35">
        <f t="shared" si="2"/>
        <v>0</v>
      </c>
    </row>
    <row r="36" spans="1:19" ht="15" customHeight="1">
      <c r="A36" s="82" t="s">
        <v>497</v>
      </c>
      <c r="B36" s="83" t="s">
        <v>340</v>
      </c>
      <c r="C36" s="83"/>
      <c r="D36" s="83"/>
      <c r="E36" s="86">
        <v>7.21</v>
      </c>
      <c r="F36" s="22" t="s">
        <v>3</v>
      </c>
      <c r="G36" s="47" t="s">
        <v>27</v>
      </c>
      <c r="I36">
        <f t="shared" si="3"/>
        <v>0</v>
      </c>
      <c r="J36">
        <f t="shared" si="3"/>
        <v>7.21</v>
      </c>
      <c r="K36">
        <f t="shared" si="3"/>
        <v>0</v>
      </c>
      <c r="L36">
        <f t="shared" si="3"/>
        <v>0</v>
      </c>
      <c r="M36">
        <f t="shared" si="3"/>
        <v>0</v>
      </c>
      <c r="N36" s="65"/>
      <c r="O36">
        <f t="shared" si="4"/>
        <v>0</v>
      </c>
      <c r="P36">
        <f t="shared" si="4"/>
        <v>0</v>
      </c>
      <c r="Q36">
        <f t="shared" si="4"/>
        <v>0</v>
      </c>
      <c r="R36">
        <f t="shared" si="4"/>
        <v>0</v>
      </c>
      <c r="S36">
        <f t="shared" si="2"/>
        <v>0</v>
      </c>
    </row>
    <row r="37" spans="1:19" ht="15" customHeight="1">
      <c r="A37" s="82"/>
      <c r="B37" s="83"/>
      <c r="C37" s="83"/>
      <c r="D37" s="83"/>
      <c r="E37" s="86"/>
      <c r="F37" s="75"/>
      <c r="G37" s="76"/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 s="65"/>
      <c r="O37">
        <f t="shared" si="4"/>
        <v>0</v>
      </c>
      <c r="P37">
        <f t="shared" si="4"/>
        <v>0</v>
      </c>
      <c r="Q37">
        <f t="shared" si="4"/>
        <v>0</v>
      </c>
      <c r="R37">
        <f t="shared" si="4"/>
        <v>0</v>
      </c>
      <c r="S37">
        <f t="shared" si="2"/>
        <v>0</v>
      </c>
    </row>
    <row r="38" spans="1:19" ht="15" customHeight="1">
      <c r="A38" s="82"/>
      <c r="B38" s="52"/>
      <c r="C38" s="52"/>
      <c r="D38" s="52"/>
      <c r="E38" s="86"/>
      <c r="F38" s="75"/>
      <c r="G38" s="76"/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  <c r="M38">
        <f t="shared" si="3"/>
        <v>0</v>
      </c>
      <c r="N38" s="65"/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2"/>
        <v>0</v>
      </c>
    </row>
    <row r="39" spans="1:19" ht="15" customHeight="1">
      <c r="A39" s="82"/>
      <c r="B39" s="15" t="s">
        <v>498</v>
      </c>
      <c r="C39" s="15"/>
      <c r="D39" s="15"/>
      <c r="E39" s="86"/>
      <c r="F39" s="75"/>
      <c r="G39" s="76"/>
      <c r="I39">
        <f aca="true" t="shared" si="5" ref="I39:M77">IF($H39="tak",0,IF($F39=I$2,$E39,0))</f>
        <v>0</v>
      </c>
      <c r="J39">
        <f t="shared" si="5"/>
        <v>0</v>
      </c>
      <c r="K39">
        <f t="shared" si="5"/>
        <v>0</v>
      </c>
      <c r="L39">
        <f t="shared" si="5"/>
        <v>0</v>
      </c>
      <c r="M39">
        <f t="shared" si="5"/>
        <v>0</v>
      </c>
      <c r="N39" s="65"/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2"/>
        <v>0</v>
      </c>
    </row>
    <row r="40" spans="1:19" ht="15" customHeight="1">
      <c r="A40" s="82" t="s">
        <v>499</v>
      </c>
      <c r="B40" s="83" t="s">
        <v>500</v>
      </c>
      <c r="C40" s="83"/>
      <c r="D40" s="83"/>
      <c r="E40" s="86">
        <v>255.69</v>
      </c>
      <c r="F40" s="22" t="s">
        <v>3</v>
      </c>
      <c r="G40" s="47" t="s">
        <v>253</v>
      </c>
      <c r="I40">
        <f t="shared" si="5"/>
        <v>0</v>
      </c>
      <c r="J40">
        <f t="shared" si="5"/>
        <v>255.69</v>
      </c>
      <c r="K40">
        <f t="shared" si="5"/>
        <v>0</v>
      </c>
      <c r="L40">
        <f t="shared" si="5"/>
        <v>0</v>
      </c>
      <c r="M40">
        <f t="shared" si="5"/>
        <v>0</v>
      </c>
      <c r="N40" s="65"/>
      <c r="O40">
        <f t="shared" si="4"/>
        <v>0</v>
      </c>
      <c r="P40">
        <f t="shared" si="4"/>
        <v>0</v>
      </c>
      <c r="Q40">
        <f t="shared" si="4"/>
        <v>0</v>
      </c>
      <c r="R40">
        <f t="shared" si="4"/>
        <v>0</v>
      </c>
      <c r="S40">
        <f t="shared" si="2"/>
        <v>0</v>
      </c>
    </row>
    <row r="41" spans="1:19" ht="15" customHeight="1">
      <c r="A41" s="82" t="s">
        <v>501</v>
      </c>
      <c r="B41" s="83" t="s">
        <v>502</v>
      </c>
      <c r="C41" s="83"/>
      <c r="D41" s="83"/>
      <c r="E41" s="55">
        <v>6.97</v>
      </c>
      <c r="F41" s="22" t="s">
        <v>3</v>
      </c>
      <c r="G41" s="47" t="s">
        <v>253</v>
      </c>
      <c r="I41">
        <f t="shared" si="5"/>
        <v>0</v>
      </c>
      <c r="J41">
        <f t="shared" si="5"/>
        <v>6.97</v>
      </c>
      <c r="K41">
        <f t="shared" si="5"/>
        <v>0</v>
      </c>
      <c r="L41">
        <f t="shared" si="5"/>
        <v>0</v>
      </c>
      <c r="M41">
        <f t="shared" si="5"/>
        <v>0</v>
      </c>
      <c r="N41" s="65"/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  <c r="S41">
        <f t="shared" si="2"/>
        <v>0</v>
      </c>
    </row>
    <row r="42" spans="1:19" ht="15" customHeight="1">
      <c r="A42" s="82" t="s">
        <v>503</v>
      </c>
      <c r="B42" s="7" t="s">
        <v>491</v>
      </c>
      <c r="C42" s="7"/>
      <c r="D42" s="7"/>
      <c r="E42" s="55">
        <v>43.15</v>
      </c>
      <c r="F42" s="22" t="s">
        <v>3</v>
      </c>
      <c r="G42" s="47" t="s">
        <v>253</v>
      </c>
      <c r="I42">
        <f t="shared" si="5"/>
        <v>0</v>
      </c>
      <c r="J42">
        <f t="shared" si="5"/>
        <v>43.15</v>
      </c>
      <c r="K42">
        <f t="shared" si="5"/>
        <v>0</v>
      </c>
      <c r="L42">
        <f t="shared" si="5"/>
        <v>0</v>
      </c>
      <c r="M42">
        <f t="shared" si="5"/>
        <v>0</v>
      </c>
      <c r="N42" s="65"/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  <c r="S42">
        <f t="shared" si="2"/>
        <v>0</v>
      </c>
    </row>
    <row r="43" spans="1:19" ht="15" customHeight="1">
      <c r="A43" s="82" t="s">
        <v>504</v>
      </c>
      <c r="B43" s="7" t="s">
        <v>505</v>
      </c>
      <c r="C43" s="7"/>
      <c r="D43" s="7"/>
      <c r="E43" s="55">
        <v>13.68</v>
      </c>
      <c r="F43" s="22" t="s">
        <v>3</v>
      </c>
      <c r="G43" s="47" t="s">
        <v>27</v>
      </c>
      <c r="I43">
        <f t="shared" si="5"/>
        <v>0</v>
      </c>
      <c r="J43">
        <f t="shared" si="5"/>
        <v>13.68</v>
      </c>
      <c r="K43">
        <f t="shared" si="5"/>
        <v>0</v>
      </c>
      <c r="L43">
        <f t="shared" si="5"/>
        <v>0</v>
      </c>
      <c r="M43">
        <f t="shared" si="5"/>
        <v>0</v>
      </c>
      <c r="N43" s="65"/>
      <c r="O43">
        <f t="shared" si="4"/>
        <v>0</v>
      </c>
      <c r="P43">
        <f t="shared" si="4"/>
        <v>0</v>
      </c>
      <c r="Q43">
        <f t="shared" si="4"/>
        <v>0</v>
      </c>
      <c r="R43">
        <f t="shared" si="4"/>
        <v>0</v>
      </c>
      <c r="S43">
        <f t="shared" si="2"/>
        <v>0</v>
      </c>
    </row>
    <row r="44" spans="1:19" ht="15" customHeight="1">
      <c r="A44" s="82" t="s">
        <v>506</v>
      </c>
      <c r="B44" s="7" t="s">
        <v>507</v>
      </c>
      <c r="C44" s="7"/>
      <c r="D44" s="7"/>
      <c r="E44" s="55">
        <v>10.2</v>
      </c>
      <c r="F44" s="22" t="s">
        <v>3</v>
      </c>
      <c r="G44" s="47" t="s">
        <v>27</v>
      </c>
      <c r="I44">
        <f t="shared" si="5"/>
        <v>0</v>
      </c>
      <c r="J44">
        <f t="shared" si="5"/>
        <v>10.2</v>
      </c>
      <c r="K44">
        <f t="shared" si="5"/>
        <v>0</v>
      </c>
      <c r="L44">
        <f t="shared" si="5"/>
        <v>0</v>
      </c>
      <c r="M44">
        <f t="shared" si="5"/>
        <v>0</v>
      </c>
      <c r="N44" s="65"/>
      <c r="O44">
        <f t="shared" si="4"/>
        <v>0</v>
      </c>
      <c r="P44">
        <f t="shared" si="4"/>
        <v>0</v>
      </c>
      <c r="Q44">
        <f t="shared" si="4"/>
        <v>0</v>
      </c>
      <c r="R44">
        <f t="shared" si="4"/>
        <v>0</v>
      </c>
      <c r="S44">
        <f t="shared" si="2"/>
        <v>0</v>
      </c>
    </row>
    <row r="45" spans="1:19" ht="15" customHeight="1">
      <c r="A45" s="82" t="s">
        <v>508</v>
      </c>
      <c r="B45" s="7" t="s">
        <v>509</v>
      </c>
      <c r="C45" s="7"/>
      <c r="D45" s="7"/>
      <c r="E45" s="55">
        <v>8.13</v>
      </c>
      <c r="F45" s="22" t="s">
        <v>3</v>
      </c>
      <c r="G45" s="47" t="s">
        <v>27</v>
      </c>
      <c r="I45">
        <f t="shared" si="5"/>
        <v>0</v>
      </c>
      <c r="J45">
        <f t="shared" si="5"/>
        <v>8.13</v>
      </c>
      <c r="K45">
        <f t="shared" si="5"/>
        <v>0</v>
      </c>
      <c r="L45">
        <f t="shared" si="5"/>
        <v>0</v>
      </c>
      <c r="M45">
        <f t="shared" si="5"/>
        <v>0</v>
      </c>
      <c r="N45" s="65"/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2"/>
        <v>0</v>
      </c>
    </row>
    <row r="46" spans="1:19" ht="15" customHeight="1">
      <c r="A46" s="82" t="s">
        <v>510</v>
      </c>
      <c r="B46" s="7" t="s">
        <v>250</v>
      </c>
      <c r="C46" s="7"/>
      <c r="D46" s="7"/>
      <c r="E46" s="55">
        <v>21.92</v>
      </c>
      <c r="F46" s="22" t="s">
        <v>3</v>
      </c>
      <c r="G46" s="47" t="s">
        <v>27</v>
      </c>
      <c r="I46">
        <f t="shared" si="5"/>
        <v>0</v>
      </c>
      <c r="J46">
        <f t="shared" si="5"/>
        <v>21.92</v>
      </c>
      <c r="K46">
        <f t="shared" si="5"/>
        <v>0</v>
      </c>
      <c r="L46">
        <f t="shared" si="5"/>
        <v>0</v>
      </c>
      <c r="M46">
        <f t="shared" si="5"/>
        <v>0</v>
      </c>
      <c r="N46" s="65"/>
      <c r="O46">
        <f t="shared" si="4"/>
        <v>0</v>
      </c>
      <c r="P46">
        <f t="shared" si="4"/>
        <v>0</v>
      </c>
      <c r="Q46">
        <f t="shared" si="4"/>
        <v>0</v>
      </c>
      <c r="R46">
        <f t="shared" si="4"/>
        <v>0</v>
      </c>
      <c r="S46">
        <f t="shared" si="2"/>
        <v>0</v>
      </c>
    </row>
    <row r="47" spans="1:19" ht="15" customHeight="1">
      <c r="A47" s="82" t="s">
        <v>511</v>
      </c>
      <c r="B47" s="7" t="s">
        <v>265</v>
      </c>
      <c r="C47" s="7"/>
      <c r="D47" s="7"/>
      <c r="E47" s="55">
        <v>20.8</v>
      </c>
      <c r="F47" s="22" t="s">
        <v>3</v>
      </c>
      <c r="G47" s="47" t="s">
        <v>27</v>
      </c>
      <c r="I47">
        <f t="shared" si="5"/>
        <v>0</v>
      </c>
      <c r="J47">
        <f t="shared" si="5"/>
        <v>20.8</v>
      </c>
      <c r="K47">
        <f t="shared" si="5"/>
        <v>0</v>
      </c>
      <c r="L47">
        <f t="shared" si="5"/>
        <v>0</v>
      </c>
      <c r="M47">
        <f t="shared" si="5"/>
        <v>0</v>
      </c>
      <c r="N47" s="65"/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2"/>
        <v>0</v>
      </c>
    </row>
    <row r="48" spans="1:19" ht="15" customHeight="1">
      <c r="A48" s="82" t="s">
        <v>512</v>
      </c>
      <c r="B48" s="7" t="s">
        <v>513</v>
      </c>
      <c r="C48" s="7"/>
      <c r="D48" s="7"/>
      <c r="E48" s="55">
        <v>0</v>
      </c>
      <c r="F48" s="22" t="s">
        <v>3</v>
      </c>
      <c r="G48" s="9" t="s">
        <v>514</v>
      </c>
      <c r="I48">
        <f t="shared" si="5"/>
        <v>0</v>
      </c>
      <c r="J48">
        <f t="shared" si="5"/>
        <v>0</v>
      </c>
      <c r="K48">
        <f t="shared" si="5"/>
        <v>0</v>
      </c>
      <c r="L48">
        <f t="shared" si="5"/>
        <v>0</v>
      </c>
      <c r="M48">
        <f t="shared" si="5"/>
        <v>0</v>
      </c>
      <c r="N48" s="65"/>
      <c r="O48">
        <f t="shared" si="4"/>
        <v>0</v>
      </c>
      <c r="P48">
        <f t="shared" si="4"/>
        <v>0</v>
      </c>
      <c r="Q48">
        <f t="shared" si="4"/>
        <v>0</v>
      </c>
      <c r="R48">
        <f t="shared" si="4"/>
        <v>0</v>
      </c>
      <c r="S48">
        <f t="shared" si="2"/>
        <v>0</v>
      </c>
    </row>
    <row r="49" spans="1:19" ht="15" customHeight="1">
      <c r="A49" s="82" t="s">
        <v>515</v>
      </c>
      <c r="B49" s="7" t="s">
        <v>126</v>
      </c>
      <c r="C49" s="7"/>
      <c r="D49" s="7"/>
      <c r="E49" s="55">
        <v>17.92</v>
      </c>
      <c r="F49" s="22" t="s">
        <v>3</v>
      </c>
      <c r="G49" s="47" t="s">
        <v>27</v>
      </c>
      <c r="I49">
        <f t="shared" si="5"/>
        <v>0</v>
      </c>
      <c r="J49">
        <f t="shared" si="5"/>
        <v>17.92</v>
      </c>
      <c r="K49">
        <f t="shared" si="5"/>
        <v>0</v>
      </c>
      <c r="L49">
        <f t="shared" si="5"/>
        <v>0</v>
      </c>
      <c r="M49">
        <f t="shared" si="5"/>
        <v>0</v>
      </c>
      <c r="N49" s="65"/>
      <c r="O49">
        <f t="shared" si="4"/>
        <v>0</v>
      </c>
      <c r="P49">
        <f t="shared" si="4"/>
        <v>0</v>
      </c>
      <c r="Q49">
        <f t="shared" si="4"/>
        <v>0</v>
      </c>
      <c r="R49">
        <f t="shared" si="4"/>
        <v>0</v>
      </c>
      <c r="S49">
        <f t="shared" si="2"/>
        <v>0</v>
      </c>
    </row>
    <row r="50" spans="1:19" ht="15" customHeight="1">
      <c r="A50" s="82" t="s">
        <v>516</v>
      </c>
      <c r="B50" s="7" t="s">
        <v>517</v>
      </c>
      <c r="C50" s="7"/>
      <c r="D50" s="7"/>
      <c r="E50" s="55">
        <v>0</v>
      </c>
      <c r="F50" s="22" t="s">
        <v>3</v>
      </c>
      <c r="G50" s="9" t="s">
        <v>514</v>
      </c>
      <c r="I50">
        <f t="shared" si="5"/>
        <v>0</v>
      </c>
      <c r="J50">
        <f t="shared" si="5"/>
        <v>0</v>
      </c>
      <c r="K50">
        <f t="shared" si="5"/>
        <v>0</v>
      </c>
      <c r="L50">
        <f t="shared" si="5"/>
        <v>0</v>
      </c>
      <c r="M50">
        <f t="shared" si="5"/>
        <v>0</v>
      </c>
      <c r="N50" s="65"/>
      <c r="O50">
        <f t="shared" si="4"/>
        <v>0</v>
      </c>
      <c r="P50">
        <f t="shared" si="4"/>
        <v>0</v>
      </c>
      <c r="Q50">
        <f t="shared" si="4"/>
        <v>0</v>
      </c>
      <c r="R50">
        <f t="shared" si="4"/>
        <v>0</v>
      </c>
      <c r="S50">
        <f t="shared" si="2"/>
        <v>0</v>
      </c>
    </row>
    <row r="51" spans="1:19" ht="15" customHeight="1">
      <c r="A51" s="82"/>
      <c r="B51" s="7"/>
      <c r="C51" s="7"/>
      <c r="D51" s="7"/>
      <c r="E51" s="86"/>
      <c r="F51" s="8"/>
      <c r="G51" s="9"/>
      <c r="I51">
        <f t="shared" si="5"/>
        <v>0</v>
      </c>
      <c r="J51">
        <f t="shared" si="5"/>
        <v>0</v>
      </c>
      <c r="K51">
        <f t="shared" si="5"/>
        <v>0</v>
      </c>
      <c r="L51">
        <f t="shared" si="5"/>
        <v>0</v>
      </c>
      <c r="M51">
        <f t="shared" si="5"/>
        <v>0</v>
      </c>
      <c r="N51" s="65"/>
      <c r="O51">
        <f t="shared" si="4"/>
        <v>0</v>
      </c>
      <c r="P51">
        <f t="shared" si="4"/>
        <v>0</v>
      </c>
      <c r="Q51">
        <f t="shared" si="4"/>
        <v>0</v>
      </c>
      <c r="R51">
        <f t="shared" si="4"/>
        <v>0</v>
      </c>
      <c r="S51">
        <f t="shared" si="2"/>
        <v>0</v>
      </c>
    </row>
    <row r="52" spans="1:19" ht="15" customHeight="1">
      <c r="A52" s="82"/>
      <c r="B52" s="7"/>
      <c r="C52" s="7"/>
      <c r="D52" s="7"/>
      <c r="E52" s="86"/>
      <c r="F52" s="8"/>
      <c r="G52" s="9"/>
      <c r="I52">
        <f t="shared" si="5"/>
        <v>0</v>
      </c>
      <c r="J52">
        <f t="shared" si="5"/>
        <v>0</v>
      </c>
      <c r="K52">
        <f t="shared" si="5"/>
        <v>0</v>
      </c>
      <c r="L52">
        <f t="shared" si="5"/>
        <v>0</v>
      </c>
      <c r="M52">
        <f t="shared" si="5"/>
        <v>0</v>
      </c>
      <c r="N52" s="65"/>
      <c r="O52">
        <f t="shared" si="4"/>
        <v>0</v>
      </c>
      <c r="P52">
        <f t="shared" si="4"/>
        <v>0</v>
      </c>
      <c r="Q52">
        <f t="shared" si="4"/>
        <v>0</v>
      </c>
      <c r="R52">
        <f t="shared" si="4"/>
        <v>0</v>
      </c>
      <c r="S52">
        <f t="shared" si="2"/>
        <v>0</v>
      </c>
    </row>
    <row r="53" spans="1:19" ht="15" customHeight="1">
      <c r="A53" s="82"/>
      <c r="B53" s="15" t="s">
        <v>72</v>
      </c>
      <c r="C53" s="15"/>
      <c r="D53" s="15"/>
      <c r="E53" s="86"/>
      <c r="F53" s="8"/>
      <c r="G53" s="9"/>
      <c r="I53">
        <f t="shared" si="5"/>
        <v>0</v>
      </c>
      <c r="J53">
        <f t="shared" si="5"/>
        <v>0</v>
      </c>
      <c r="K53">
        <f t="shared" si="5"/>
        <v>0</v>
      </c>
      <c r="L53">
        <f t="shared" si="5"/>
        <v>0</v>
      </c>
      <c r="M53">
        <f t="shared" si="5"/>
        <v>0</v>
      </c>
      <c r="N53" s="65"/>
      <c r="O53">
        <f t="shared" si="4"/>
        <v>0</v>
      </c>
      <c r="P53">
        <f t="shared" si="4"/>
        <v>0</v>
      </c>
      <c r="Q53">
        <f t="shared" si="4"/>
        <v>0</v>
      </c>
      <c r="R53">
        <f t="shared" si="4"/>
        <v>0</v>
      </c>
      <c r="S53">
        <f t="shared" si="2"/>
        <v>0</v>
      </c>
    </row>
    <row r="54" spans="1:19" ht="15" customHeight="1">
      <c r="A54" s="82" t="s">
        <v>518</v>
      </c>
      <c r="B54" s="83" t="s">
        <v>519</v>
      </c>
      <c r="C54" s="83"/>
      <c r="D54" s="83"/>
      <c r="E54" s="86">
        <v>65.02</v>
      </c>
      <c r="F54" s="22" t="s">
        <v>3</v>
      </c>
      <c r="G54" s="9" t="s">
        <v>520</v>
      </c>
      <c r="I54">
        <f t="shared" si="5"/>
        <v>0</v>
      </c>
      <c r="J54">
        <f t="shared" si="5"/>
        <v>65.02</v>
      </c>
      <c r="K54">
        <f t="shared" si="5"/>
        <v>0</v>
      </c>
      <c r="L54">
        <f t="shared" si="5"/>
        <v>0</v>
      </c>
      <c r="M54">
        <f t="shared" si="5"/>
        <v>0</v>
      </c>
      <c r="N54" s="65"/>
      <c r="O54">
        <f t="shared" si="4"/>
        <v>0</v>
      </c>
      <c r="P54">
        <f t="shared" si="4"/>
        <v>0</v>
      </c>
      <c r="Q54">
        <f t="shared" si="4"/>
        <v>0</v>
      </c>
      <c r="R54">
        <f t="shared" si="4"/>
        <v>0</v>
      </c>
      <c r="S54">
        <f t="shared" si="2"/>
        <v>0</v>
      </c>
    </row>
    <row r="55" spans="1:19" ht="15" customHeight="1">
      <c r="A55" s="82" t="s">
        <v>521</v>
      </c>
      <c r="B55" s="83" t="s">
        <v>522</v>
      </c>
      <c r="C55" s="83"/>
      <c r="D55" s="83"/>
      <c r="E55" s="86">
        <v>29.66</v>
      </c>
      <c r="F55" s="22" t="s">
        <v>3</v>
      </c>
      <c r="G55" s="9" t="s">
        <v>520</v>
      </c>
      <c r="I55">
        <f t="shared" si="5"/>
        <v>0</v>
      </c>
      <c r="J55">
        <f t="shared" si="5"/>
        <v>29.66</v>
      </c>
      <c r="K55">
        <f t="shared" si="5"/>
        <v>0</v>
      </c>
      <c r="L55">
        <f t="shared" si="5"/>
        <v>0</v>
      </c>
      <c r="M55">
        <f t="shared" si="5"/>
        <v>0</v>
      </c>
      <c r="N55" s="65"/>
      <c r="O55">
        <f t="shared" si="4"/>
        <v>0</v>
      </c>
      <c r="P55">
        <f t="shared" si="4"/>
        <v>0</v>
      </c>
      <c r="Q55">
        <f t="shared" si="4"/>
        <v>0</v>
      </c>
      <c r="R55">
        <f t="shared" si="4"/>
        <v>0</v>
      </c>
      <c r="S55">
        <f t="shared" si="2"/>
        <v>0</v>
      </c>
    </row>
    <row r="56" spans="1:19" ht="15" customHeight="1">
      <c r="A56" s="82" t="s">
        <v>523</v>
      </c>
      <c r="B56" s="83" t="s">
        <v>524</v>
      </c>
      <c r="C56" s="83"/>
      <c r="D56" s="83"/>
      <c r="E56" s="86">
        <v>14.13</v>
      </c>
      <c r="F56" s="22" t="s">
        <v>3</v>
      </c>
      <c r="G56" s="9" t="s">
        <v>520</v>
      </c>
      <c r="I56">
        <f t="shared" si="5"/>
        <v>0</v>
      </c>
      <c r="J56">
        <f t="shared" si="5"/>
        <v>14.13</v>
      </c>
      <c r="K56">
        <f t="shared" si="5"/>
        <v>0</v>
      </c>
      <c r="L56">
        <f t="shared" si="5"/>
        <v>0</v>
      </c>
      <c r="M56">
        <f t="shared" si="5"/>
        <v>0</v>
      </c>
      <c r="N56" s="65"/>
      <c r="O56">
        <f t="shared" si="4"/>
        <v>0</v>
      </c>
      <c r="P56">
        <f t="shared" si="4"/>
        <v>0</v>
      </c>
      <c r="Q56">
        <f t="shared" si="4"/>
        <v>0</v>
      </c>
      <c r="R56">
        <f t="shared" si="4"/>
        <v>0</v>
      </c>
      <c r="S56">
        <f t="shared" si="2"/>
        <v>0</v>
      </c>
    </row>
    <row r="57" spans="1:19" ht="15" customHeight="1">
      <c r="A57" s="82"/>
      <c r="B57" s="83"/>
      <c r="C57" s="83"/>
      <c r="D57" s="83"/>
      <c r="E57" s="86"/>
      <c r="F57" s="8"/>
      <c r="G57" s="9"/>
      <c r="I57">
        <f t="shared" si="5"/>
        <v>0</v>
      </c>
      <c r="J57">
        <f t="shared" si="5"/>
        <v>0</v>
      </c>
      <c r="K57">
        <f t="shared" si="5"/>
        <v>0</v>
      </c>
      <c r="L57">
        <f t="shared" si="5"/>
        <v>0</v>
      </c>
      <c r="M57">
        <f t="shared" si="5"/>
        <v>0</v>
      </c>
      <c r="N57" s="65"/>
      <c r="O57">
        <f t="shared" si="4"/>
        <v>0</v>
      </c>
      <c r="P57">
        <f t="shared" si="4"/>
        <v>0</v>
      </c>
      <c r="Q57">
        <f t="shared" si="4"/>
        <v>0</v>
      </c>
      <c r="R57">
        <f t="shared" si="4"/>
        <v>0</v>
      </c>
      <c r="S57">
        <f t="shared" si="2"/>
        <v>0</v>
      </c>
    </row>
    <row r="58" spans="1:19" ht="15" customHeight="1">
      <c r="A58" s="82"/>
      <c r="B58" s="83"/>
      <c r="C58" s="83"/>
      <c r="D58" s="83"/>
      <c r="E58" s="87"/>
      <c r="F58" s="75"/>
      <c r="G58" s="76"/>
      <c r="I58">
        <f t="shared" si="5"/>
        <v>0</v>
      </c>
      <c r="J58">
        <f t="shared" si="5"/>
        <v>0</v>
      </c>
      <c r="K58">
        <f t="shared" si="5"/>
        <v>0</v>
      </c>
      <c r="L58">
        <f t="shared" si="5"/>
        <v>0</v>
      </c>
      <c r="M58">
        <f t="shared" si="5"/>
        <v>0</v>
      </c>
      <c r="N58" s="65"/>
      <c r="O58">
        <f t="shared" si="4"/>
        <v>0</v>
      </c>
      <c r="P58">
        <f t="shared" si="4"/>
        <v>0</v>
      </c>
      <c r="Q58">
        <f t="shared" si="4"/>
        <v>0</v>
      </c>
      <c r="R58">
        <f t="shared" si="4"/>
        <v>0</v>
      </c>
      <c r="S58">
        <f t="shared" si="2"/>
        <v>0</v>
      </c>
    </row>
    <row r="59" spans="1:19" ht="15" customHeight="1">
      <c r="A59" s="82"/>
      <c r="B59" s="15" t="s">
        <v>525</v>
      </c>
      <c r="C59" s="15"/>
      <c r="D59" s="15"/>
      <c r="E59" s="87"/>
      <c r="F59" s="75"/>
      <c r="G59" s="76"/>
      <c r="I59">
        <f t="shared" si="5"/>
        <v>0</v>
      </c>
      <c r="J59">
        <f t="shared" si="5"/>
        <v>0</v>
      </c>
      <c r="K59">
        <f t="shared" si="5"/>
        <v>0</v>
      </c>
      <c r="L59">
        <f t="shared" si="5"/>
        <v>0</v>
      </c>
      <c r="M59">
        <f t="shared" si="5"/>
        <v>0</v>
      </c>
      <c r="N59" s="65"/>
      <c r="O59">
        <f t="shared" si="4"/>
        <v>0</v>
      </c>
      <c r="P59">
        <f t="shared" si="4"/>
        <v>0</v>
      </c>
      <c r="Q59">
        <f t="shared" si="4"/>
        <v>0</v>
      </c>
      <c r="R59">
        <f t="shared" si="4"/>
        <v>0</v>
      </c>
      <c r="S59">
        <f t="shared" si="2"/>
        <v>0</v>
      </c>
    </row>
    <row r="60" spans="1:19" ht="15" customHeight="1">
      <c r="A60" s="82" t="s">
        <v>526</v>
      </c>
      <c r="B60" s="83" t="s">
        <v>463</v>
      </c>
      <c r="C60" s="83"/>
      <c r="D60" s="83"/>
      <c r="E60" s="87">
        <v>43.95</v>
      </c>
      <c r="F60" s="22" t="s">
        <v>3</v>
      </c>
      <c r="G60" s="47" t="s">
        <v>27</v>
      </c>
      <c r="I60">
        <f t="shared" si="5"/>
        <v>0</v>
      </c>
      <c r="J60">
        <f t="shared" si="5"/>
        <v>43.95</v>
      </c>
      <c r="K60">
        <f t="shared" si="5"/>
        <v>0</v>
      </c>
      <c r="L60">
        <f t="shared" si="5"/>
        <v>0</v>
      </c>
      <c r="M60">
        <f t="shared" si="5"/>
        <v>0</v>
      </c>
      <c r="N60" s="65"/>
      <c r="O60">
        <f t="shared" si="4"/>
        <v>0</v>
      </c>
      <c r="P60">
        <f t="shared" si="4"/>
        <v>0</v>
      </c>
      <c r="Q60">
        <f t="shared" si="4"/>
        <v>0</v>
      </c>
      <c r="R60">
        <f t="shared" si="4"/>
        <v>0</v>
      </c>
      <c r="S60">
        <f t="shared" si="2"/>
        <v>0</v>
      </c>
    </row>
    <row r="61" spans="1:19" ht="15" customHeight="1">
      <c r="A61" s="82" t="s">
        <v>527</v>
      </c>
      <c r="B61" s="83" t="s">
        <v>528</v>
      </c>
      <c r="C61" s="83"/>
      <c r="D61" s="83"/>
      <c r="E61" s="87">
        <v>73.48</v>
      </c>
      <c r="F61" s="22" t="s">
        <v>3</v>
      </c>
      <c r="G61" s="47" t="s">
        <v>253</v>
      </c>
      <c r="I61">
        <f t="shared" si="5"/>
        <v>0</v>
      </c>
      <c r="J61">
        <f t="shared" si="5"/>
        <v>73.48</v>
      </c>
      <c r="K61">
        <f t="shared" si="5"/>
        <v>0</v>
      </c>
      <c r="L61">
        <f t="shared" si="5"/>
        <v>0</v>
      </c>
      <c r="M61">
        <f t="shared" si="5"/>
        <v>0</v>
      </c>
      <c r="N61" s="65"/>
      <c r="O61">
        <f t="shared" si="4"/>
        <v>0</v>
      </c>
      <c r="P61">
        <f t="shared" si="4"/>
        <v>0</v>
      </c>
      <c r="Q61">
        <f t="shared" si="4"/>
        <v>0</v>
      </c>
      <c r="R61">
        <f t="shared" si="4"/>
        <v>0</v>
      </c>
      <c r="S61">
        <f t="shared" si="2"/>
        <v>0</v>
      </c>
    </row>
    <row r="62" spans="1:19" ht="15" customHeight="1">
      <c r="A62" s="82" t="s">
        <v>529</v>
      </c>
      <c r="B62" s="83" t="s">
        <v>530</v>
      </c>
      <c r="C62" s="83"/>
      <c r="D62" s="83"/>
      <c r="E62" s="87">
        <v>27.74</v>
      </c>
      <c r="F62" s="22" t="s">
        <v>3</v>
      </c>
      <c r="G62" s="47" t="s">
        <v>27</v>
      </c>
      <c r="I62">
        <f t="shared" si="5"/>
        <v>0</v>
      </c>
      <c r="J62">
        <f t="shared" si="5"/>
        <v>27.74</v>
      </c>
      <c r="K62">
        <f t="shared" si="5"/>
        <v>0</v>
      </c>
      <c r="L62">
        <f t="shared" si="5"/>
        <v>0</v>
      </c>
      <c r="M62">
        <f t="shared" si="5"/>
        <v>0</v>
      </c>
      <c r="N62" s="65"/>
      <c r="O62">
        <f t="shared" si="4"/>
        <v>0</v>
      </c>
      <c r="P62">
        <f t="shared" si="4"/>
        <v>0</v>
      </c>
      <c r="Q62">
        <f t="shared" si="4"/>
        <v>0</v>
      </c>
      <c r="R62">
        <f t="shared" si="4"/>
        <v>0</v>
      </c>
      <c r="S62">
        <f t="shared" si="2"/>
        <v>0</v>
      </c>
    </row>
    <row r="63" spans="1:19" ht="15" customHeight="1">
      <c r="A63" s="82" t="s">
        <v>531</v>
      </c>
      <c r="B63" s="83" t="s">
        <v>238</v>
      </c>
      <c r="C63" s="83"/>
      <c r="D63" s="83"/>
      <c r="E63" s="87">
        <v>10.2</v>
      </c>
      <c r="F63" s="22" t="s">
        <v>3</v>
      </c>
      <c r="G63" s="47" t="s">
        <v>27</v>
      </c>
      <c r="I63">
        <f t="shared" si="5"/>
        <v>0</v>
      </c>
      <c r="J63">
        <f t="shared" si="5"/>
        <v>10.2</v>
      </c>
      <c r="K63">
        <f t="shared" si="5"/>
        <v>0</v>
      </c>
      <c r="L63">
        <f t="shared" si="5"/>
        <v>0</v>
      </c>
      <c r="M63">
        <f t="shared" si="5"/>
        <v>0</v>
      </c>
      <c r="N63" s="65"/>
      <c r="O63">
        <f t="shared" si="4"/>
        <v>0</v>
      </c>
      <c r="P63">
        <f t="shared" si="4"/>
        <v>0</v>
      </c>
      <c r="Q63">
        <f t="shared" si="4"/>
        <v>0</v>
      </c>
      <c r="R63">
        <f t="shared" si="4"/>
        <v>0</v>
      </c>
      <c r="S63">
        <f t="shared" si="2"/>
        <v>0</v>
      </c>
    </row>
    <row r="64" spans="1:19" ht="15" customHeight="1">
      <c r="A64" s="82" t="s">
        <v>532</v>
      </c>
      <c r="B64" s="83" t="s">
        <v>533</v>
      </c>
      <c r="C64" s="83"/>
      <c r="D64" s="83"/>
      <c r="E64" s="86">
        <v>14.9</v>
      </c>
      <c r="F64" s="22" t="s">
        <v>5</v>
      </c>
      <c r="G64" s="47" t="s">
        <v>27</v>
      </c>
      <c r="I64">
        <f t="shared" si="5"/>
        <v>0</v>
      </c>
      <c r="J64">
        <f t="shared" si="5"/>
        <v>0</v>
      </c>
      <c r="K64">
        <f t="shared" si="5"/>
        <v>0</v>
      </c>
      <c r="L64">
        <f t="shared" si="5"/>
        <v>14.9</v>
      </c>
      <c r="M64">
        <f t="shared" si="5"/>
        <v>0</v>
      </c>
      <c r="N64" s="65"/>
      <c r="O64">
        <f t="shared" si="4"/>
        <v>0</v>
      </c>
      <c r="P64">
        <f t="shared" si="4"/>
        <v>0</v>
      </c>
      <c r="Q64">
        <f t="shared" si="4"/>
        <v>0</v>
      </c>
      <c r="R64">
        <f t="shared" si="4"/>
        <v>0</v>
      </c>
      <c r="S64">
        <f t="shared" si="2"/>
        <v>0</v>
      </c>
    </row>
    <row r="65" spans="1:19" ht="15" customHeight="1">
      <c r="A65" s="82" t="s">
        <v>534</v>
      </c>
      <c r="B65" s="83" t="s">
        <v>535</v>
      </c>
      <c r="C65" s="83"/>
      <c r="D65" s="83"/>
      <c r="E65" s="86">
        <v>39.77</v>
      </c>
      <c r="F65" s="22" t="s">
        <v>5</v>
      </c>
      <c r="G65" s="47" t="s">
        <v>27</v>
      </c>
      <c r="I65">
        <f t="shared" si="5"/>
        <v>0</v>
      </c>
      <c r="J65">
        <f t="shared" si="5"/>
        <v>0</v>
      </c>
      <c r="K65">
        <f t="shared" si="5"/>
        <v>0</v>
      </c>
      <c r="L65">
        <f t="shared" si="5"/>
        <v>39.77</v>
      </c>
      <c r="M65">
        <f t="shared" si="5"/>
        <v>0</v>
      </c>
      <c r="N65" s="65"/>
      <c r="O65">
        <f t="shared" si="4"/>
        <v>0</v>
      </c>
      <c r="P65">
        <f t="shared" si="4"/>
        <v>0</v>
      </c>
      <c r="Q65">
        <f t="shared" si="4"/>
        <v>0</v>
      </c>
      <c r="R65">
        <f t="shared" si="4"/>
        <v>0</v>
      </c>
      <c r="S65">
        <f t="shared" si="2"/>
        <v>0</v>
      </c>
    </row>
    <row r="66" spans="1:19" ht="15" customHeight="1">
      <c r="A66" s="82" t="s">
        <v>536</v>
      </c>
      <c r="B66" s="83" t="s">
        <v>537</v>
      </c>
      <c r="C66" s="83"/>
      <c r="D66" s="83"/>
      <c r="E66" s="55">
        <v>14.31</v>
      </c>
      <c r="F66" s="22" t="s">
        <v>5</v>
      </c>
      <c r="G66" s="47" t="s">
        <v>27</v>
      </c>
      <c r="I66">
        <f t="shared" si="5"/>
        <v>0</v>
      </c>
      <c r="J66">
        <f t="shared" si="5"/>
        <v>0</v>
      </c>
      <c r="K66">
        <f t="shared" si="5"/>
        <v>0</v>
      </c>
      <c r="L66">
        <f t="shared" si="5"/>
        <v>14.31</v>
      </c>
      <c r="M66">
        <f t="shared" si="5"/>
        <v>0</v>
      </c>
      <c r="N66" s="65"/>
      <c r="O66">
        <f t="shared" si="4"/>
        <v>0</v>
      </c>
      <c r="P66">
        <f t="shared" si="4"/>
        <v>0</v>
      </c>
      <c r="Q66">
        <f t="shared" si="4"/>
        <v>0</v>
      </c>
      <c r="R66">
        <f t="shared" si="4"/>
        <v>0</v>
      </c>
      <c r="S66">
        <f t="shared" si="2"/>
        <v>0</v>
      </c>
    </row>
    <row r="67" spans="1:19" ht="15" customHeight="1">
      <c r="A67" s="82" t="s">
        <v>538</v>
      </c>
      <c r="B67" s="83" t="s">
        <v>539</v>
      </c>
      <c r="C67" s="83"/>
      <c r="D67" s="83"/>
      <c r="E67" s="55">
        <v>36.76</v>
      </c>
      <c r="F67" s="22" t="s">
        <v>5</v>
      </c>
      <c r="G67" s="47" t="s">
        <v>27</v>
      </c>
      <c r="I67">
        <f t="shared" si="5"/>
        <v>0</v>
      </c>
      <c r="J67">
        <f t="shared" si="5"/>
        <v>0</v>
      </c>
      <c r="K67">
        <f t="shared" si="5"/>
        <v>0</v>
      </c>
      <c r="L67">
        <f t="shared" si="5"/>
        <v>36.76</v>
      </c>
      <c r="M67">
        <f t="shared" si="5"/>
        <v>0</v>
      </c>
      <c r="N67" s="65"/>
      <c r="O67">
        <f t="shared" si="4"/>
        <v>0</v>
      </c>
      <c r="P67">
        <f t="shared" si="4"/>
        <v>0</v>
      </c>
      <c r="Q67">
        <f t="shared" si="4"/>
        <v>0</v>
      </c>
      <c r="R67">
        <f t="shared" si="4"/>
        <v>0</v>
      </c>
      <c r="S67">
        <f t="shared" si="2"/>
        <v>0</v>
      </c>
    </row>
    <row r="68" spans="7:19" ht="14.25">
      <c r="G68" s="47"/>
      <c r="I68">
        <f t="shared" si="5"/>
        <v>0</v>
      </c>
      <c r="J68">
        <f t="shared" si="5"/>
        <v>0</v>
      </c>
      <c r="K68">
        <f t="shared" si="5"/>
        <v>0</v>
      </c>
      <c r="L68">
        <f t="shared" si="5"/>
        <v>0</v>
      </c>
      <c r="M68">
        <f t="shared" si="5"/>
        <v>0</v>
      </c>
      <c r="N68" s="65"/>
      <c r="O68">
        <f t="shared" si="4"/>
        <v>0</v>
      </c>
      <c r="P68">
        <f t="shared" si="4"/>
        <v>0</v>
      </c>
      <c r="Q68">
        <f t="shared" si="4"/>
        <v>0</v>
      </c>
      <c r="R68">
        <f t="shared" si="4"/>
        <v>0</v>
      </c>
      <c r="S68">
        <f t="shared" si="2"/>
        <v>0</v>
      </c>
    </row>
    <row r="69" spans="1:19" ht="15" customHeight="1">
      <c r="A69" s="82"/>
      <c r="B69" s="7" t="s">
        <v>540</v>
      </c>
      <c r="C69" s="7"/>
      <c r="D69" s="7"/>
      <c r="E69" s="86">
        <f>SUM(E6:E67)</f>
        <v>1414.2400000000002</v>
      </c>
      <c r="F69" s="88"/>
      <c r="G69" s="76"/>
      <c r="I69">
        <f t="shared" si="5"/>
        <v>0</v>
      </c>
      <c r="J69">
        <f t="shared" si="5"/>
        <v>0</v>
      </c>
      <c r="K69">
        <f t="shared" si="5"/>
        <v>0</v>
      </c>
      <c r="L69">
        <f t="shared" si="5"/>
        <v>0</v>
      </c>
      <c r="M69">
        <f t="shared" si="5"/>
        <v>0</v>
      </c>
      <c r="N69" s="65"/>
      <c r="O69">
        <f t="shared" si="4"/>
        <v>0</v>
      </c>
      <c r="P69">
        <f t="shared" si="4"/>
        <v>0</v>
      </c>
      <c r="Q69">
        <f t="shared" si="4"/>
        <v>0</v>
      </c>
      <c r="R69">
        <f t="shared" si="4"/>
        <v>0</v>
      </c>
      <c r="S69">
        <f t="shared" si="2"/>
        <v>0</v>
      </c>
    </row>
    <row r="70" spans="1:19" ht="15" customHeight="1">
      <c r="A70" s="82"/>
      <c r="B70" s="7"/>
      <c r="C70" s="7"/>
      <c r="D70" s="7"/>
      <c r="E70" s="86"/>
      <c r="F70" s="88"/>
      <c r="G70" s="76"/>
      <c r="I70">
        <f t="shared" si="5"/>
        <v>0</v>
      </c>
      <c r="J70">
        <f t="shared" si="5"/>
        <v>0</v>
      </c>
      <c r="K70">
        <f t="shared" si="5"/>
        <v>0</v>
      </c>
      <c r="L70">
        <f t="shared" si="5"/>
        <v>0</v>
      </c>
      <c r="M70">
        <f t="shared" si="5"/>
        <v>0</v>
      </c>
      <c r="N70" s="65"/>
      <c r="O70">
        <f t="shared" si="4"/>
        <v>0</v>
      </c>
      <c r="P70">
        <f t="shared" si="4"/>
        <v>0</v>
      </c>
      <c r="Q70">
        <f t="shared" si="4"/>
        <v>0</v>
      </c>
      <c r="R70">
        <f t="shared" si="4"/>
        <v>0</v>
      </c>
      <c r="S70">
        <f aca="true" t="shared" si="6" ref="S70:S77">IF($H70="tak",$E70,0)</f>
        <v>0</v>
      </c>
    </row>
    <row r="71" spans="1:19" ht="15" customHeight="1">
      <c r="A71" s="82"/>
      <c r="B71" s="83"/>
      <c r="C71" s="83"/>
      <c r="D71" s="83"/>
      <c r="E71" s="86"/>
      <c r="F71" s="88"/>
      <c r="G71" s="76"/>
      <c r="I71">
        <f t="shared" si="5"/>
        <v>0</v>
      </c>
      <c r="J71">
        <f t="shared" si="5"/>
        <v>0</v>
      </c>
      <c r="K71">
        <f t="shared" si="5"/>
        <v>0</v>
      </c>
      <c r="L71">
        <f t="shared" si="5"/>
        <v>0</v>
      </c>
      <c r="M71">
        <f t="shared" si="5"/>
        <v>0</v>
      </c>
      <c r="N71" s="65"/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6"/>
        <v>0</v>
      </c>
    </row>
    <row r="72" spans="1:19" ht="15" customHeight="1">
      <c r="A72" s="82"/>
      <c r="B72" s="83"/>
      <c r="C72" s="83"/>
      <c r="D72" s="83"/>
      <c r="E72" s="86"/>
      <c r="F72" s="88"/>
      <c r="G72" s="76"/>
      <c r="I72">
        <f t="shared" si="5"/>
        <v>0</v>
      </c>
      <c r="J72">
        <f t="shared" si="5"/>
        <v>0</v>
      </c>
      <c r="K72">
        <f t="shared" si="5"/>
        <v>0</v>
      </c>
      <c r="L72">
        <f t="shared" si="5"/>
        <v>0</v>
      </c>
      <c r="M72">
        <f t="shared" si="5"/>
        <v>0</v>
      </c>
      <c r="N72" s="65"/>
      <c r="O72">
        <f t="shared" si="4"/>
        <v>0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6"/>
        <v>0</v>
      </c>
    </row>
    <row r="73" spans="1:19" ht="15" customHeight="1">
      <c r="A73" s="82"/>
      <c r="B73" s="15" t="s">
        <v>525</v>
      </c>
      <c r="C73" s="15"/>
      <c r="D73" s="15"/>
      <c r="E73" s="86"/>
      <c r="F73" s="88"/>
      <c r="G73" s="76"/>
      <c r="I73">
        <f t="shared" si="5"/>
        <v>0</v>
      </c>
      <c r="J73">
        <f t="shared" si="5"/>
        <v>0</v>
      </c>
      <c r="K73">
        <f t="shared" si="5"/>
        <v>0</v>
      </c>
      <c r="L73">
        <f t="shared" si="5"/>
        <v>0</v>
      </c>
      <c r="M73">
        <f t="shared" si="5"/>
        <v>0</v>
      </c>
      <c r="N73" s="65"/>
      <c r="O73">
        <f t="shared" si="4"/>
        <v>0</v>
      </c>
      <c r="P73">
        <f t="shared" si="4"/>
        <v>0</v>
      </c>
      <c r="Q73">
        <f t="shared" si="4"/>
        <v>0</v>
      </c>
      <c r="R73">
        <f t="shared" si="4"/>
        <v>0</v>
      </c>
      <c r="S73">
        <f t="shared" si="6"/>
        <v>0</v>
      </c>
    </row>
    <row r="74" spans="1:19" ht="15" customHeight="1">
      <c r="A74" s="82" t="s">
        <v>541</v>
      </c>
      <c r="B74" s="83" t="s">
        <v>75</v>
      </c>
      <c r="C74" s="83"/>
      <c r="D74" s="83"/>
      <c r="E74" s="55">
        <v>17.67</v>
      </c>
      <c r="F74" s="22" t="s">
        <v>3</v>
      </c>
      <c r="G74" s="47" t="s">
        <v>27</v>
      </c>
      <c r="I74">
        <f t="shared" si="5"/>
        <v>0</v>
      </c>
      <c r="J74">
        <f t="shared" si="5"/>
        <v>17.67</v>
      </c>
      <c r="K74">
        <f t="shared" si="5"/>
        <v>0</v>
      </c>
      <c r="L74">
        <f t="shared" si="5"/>
        <v>0</v>
      </c>
      <c r="M74">
        <f t="shared" si="5"/>
        <v>0</v>
      </c>
      <c r="N74" s="65"/>
      <c r="O74">
        <f t="shared" si="4"/>
        <v>0</v>
      </c>
      <c r="P74">
        <f t="shared" si="4"/>
        <v>0</v>
      </c>
      <c r="Q74">
        <f t="shared" si="4"/>
        <v>0</v>
      </c>
      <c r="R74">
        <f t="shared" si="4"/>
        <v>0</v>
      </c>
      <c r="S74">
        <f t="shared" si="6"/>
        <v>0</v>
      </c>
    </row>
    <row r="75" spans="1:19" ht="15" customHeight="1">
      <c r="A75" s="82" t="s">
        <v>542</v>
      </c>
      <c r="B75" s="83" t="s">
        <v>92</v>
      </c>
      <c r="C75" s="83"/>
      <c r="D75" s="83"/>
      <c r="E75" s="55">
        <v>8.75</v>
      </c>
      <c r="F75" s="22" t="s">
        <v>3</v>
      </c>
      <c r="G75" s="47" t="s">
        <v>27</v>
      </c>
      <c r="I75">
        <f t="shared" si="5"/>
        <v>0</v>
      </c>
      <c r="J75">
        <f t="shared" si="5"/>
        <v>8.75</v>
      </c>
      <c r="K75">
        <f t="shared" si="5"/>
        <v>0</v>
      </c>
      <c r="L75">
        <f t="shared" si="5"/>
        <v>0</v>
      </c>
      <c r="M75">
        <f t="shared" si="5"/>
        <v>0</v>
      </c>
      <c r="N75" s="65"/>
      <c r="O75">
        <f t="shared" si="4"/>
        <v>0</v>
      </c>
      <c r="P75">
        <f t="shared" si="4"/>
        <v>0</v>
      </c>
      <c r="Q75">
        <f t="shared" si="4"/>
        <v>0</v>
      </c>
      <c r="R75">
        <f t="shared" si="4"/>
        <v>0</v>
      </c>
      <c r="S75">
        <f t="shared" si="6"/>
        <v>0</v>
      </c>
    </row>
    <row r="76" spans="1:19" ht="15" customHeight="1">
      <c r="A76" s="82" t="s">
        <v>543</v>
      </c>
      <c r="B76" s="83" t="s">
        <v>544</v>
      </c>
      <c r="C76" s="83"/>
      <c r="D76" s="83"/>
      <c r="E76" s="55">
        <v>10.96</v>
      </c>
      <c r="F76" s="22" t="s">
        <v>3</v>
      </c>
      <c r="G76" s="47" t="s">
        <v>27</v>
      </c>
      <c r="H76" s="73" t="s">
        <v>16</v>
      </c>
      <c r="I76">
        <f t="shared" si="5"/>
        <v>0</v>
      </c>
      <c r="J76">
        <f t="shared" si="5"/>
        <v>0</v>
      </c>
      <c r="K76">
        <f t="shared" si="5"/>
        <v>0</v>
      </c>
      <c r="L76">
        <f t="shared" si="5"/>
        <v>0</v>
      </c>
      <c r="M76">
        <f t="shared" si="5"/>
        <v>0</v>
      </c>
      <c r="N76" s="65"/>
      <c r="O76">
        <f t="shared" si="4"/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t="shared" si="6"/>
        <v>10.96</v>
      </c>
    </row>
    <row r="77" spans="1:19" ht="15" customHeight="1">
      <c r="A77" s="82" t="s">
        <v>545</v>
      </c>
      <c r="B77" s="83" t="s">
        <v>546</v>
      </c>
      <c r="C77" s="83"/>
      <c r="D77" s="83"/>
      <c r="E77" s="86">
        <v>25.31</v>
      </c>
      <c r="F77" s="22" t="s">
        <v>3</v>
      </c>
      <c r="G77" s="47" t="s">
        <v>27</v>
      </c>
      <c r="I77">
        <f t="shared" si="5"/>
        <v>0</v>
      </c>
      <c r="J77">
        <f t="shared" si="5"/>
        <v>25.31</v>
      </c>
      <c r="K77">
        <f t="shared" si="5"/>
        <v>0</v>
      </c>
      <c r="L77">
        <f t="shared" si="5"/>
        <v>0</v>
      </c>
      <c r="M77">
        <f t="shared" si="5"/>
        <v>0</v>
      </c>
      <c r="N77" s="65"/>
      <c r="O77">
        <f t="shared" si="4"/>
        <v>0</v>
      </c>
      <c r="P77">
        <f t="shared" si="4"/>
        <v>0</v>
      </c>
      <c r="Q77">
        <f t="shared" si="4"/>
        <v>0</v>
      </c>
      <c r="R77">
        <f t="shared" si="4"/>
        <v>0</v>
      </c>
      <c r="S77">
        <f t="shared" si="6"/>
        <v>0</v>
      </c>
    </row>
    <row r="78" spans="1:7" ht="15" customHeight="1">
      <c r="A78" s="82"/>
      <c r="B78" s="83"/>
      <c r="C78" s="83"/>
      <c r="D78" s="83"/>
      <c r="E78" s="86"/>
      <c r="F78" s="88"/>
      <c r="G78" s="76"/>
    </row>
    <row r="79" spans="1:7" ht="15" customHeight="1">
      <c r="A79" s="82"/>
      <c r="B79" s="7" t="s">
        <v>547</v>
      </c>
      <c r="C79" s="7"/>
      <c r="D79" s="7"/>
      <c r="E79" s="86">
        <f>SUM(E74:E78)</f>
        <v>62.69</v>
      </c>
      <c r="F79" s="75"/>
      <c r="G79" s="76"/>
    </row>
    <row r="80" spans="1:7" ht="15" customHeight="1">
      <c r="A80" s="52"/>
      <c r="B80" s="7"/>
      <c r="C80" s="7"/>
      <c r="D80" s="7"/>
      <c r="E80" s="86"/>
      <c r="F80" s="75"/>
      <c r="G80" s="76"/>
    </row>
    <row r="81" spans="1:7" ht="15" customHeight="1">
      <c r="A81" s="52"/>
      <c r="B81" s="52"/>
      <c r="C81" s="52"/>
      <c r="D81" s="52"/>
      <c r="E81" s="86"/>
      <c r="F81" s="75"/>
      <c r="G81" s="76"/>
    </row>
    <row r="82" spans="1:7" ht="15" customHeight="1">
      <c r="A82" s="52"/>
      <c r="B82" s="7" t="s">
        <v>548</v>
      </c>
      <c r="C82" s="7"/>
      <c r="D82" s="7"/>
      <c r="E82" s="86">
        <f>E79+E69</f>
        <v>1476.9300000000003</v>
      </c>
      <c r="F82" s="89">
        <f>SUM(I4:S4)</f>
        <v>1476.9299999999998</v>
      </c>
      <c r="G82" s="76"/>
    </row>
    <row r="83" spans="1:7" ht="15" customHeight="1">
      <c r="A83" s="52"/>
      <c r="B83" s="7"/>
      <c r="C83" s="7"/>
      <c r="D83" s="7"/>
      <c r="E83" s="90"/>
      <c r="F83" s="75"/>
      <c r="G83" s="76"/>
    </row>
    <row r="84" spans="1:7" ht="15" customHeight="1">
      <c r="A84" s="52"/>
      <c r="B84" s="52"/>
      <c r="C84" s="52"/>
      <c r="D84" s="52"/>
      <c r="E84" s="86"/>
      <c r="F84" s="75"/>
      <c r="G84" s="76"/>
    </row>
    <row r="85" spans="1:7" ht="15" customHeight="1">
      <c r="A85" s="52"/>
      <c r="B85" s="52"/>
      <c r="C85" s="52"/>
      <c r="D85" s="52"/>
      <c r="E85" s="86"/>
      <c r="F85" s="75"/>
      <c r="G85" s="76"/>
    </row>
    <row r="86" spans="1:7" ht="15" customHeight="1">
      <c r="A86" s="52"/>
      <c r="F86" s="75"/>
      <c r="G86" s="76"/>
    </row>
    <row r="87" spans="1:7" ht="15" customHeight="1">
      <c r="A87" s="82"/>
      <c r="B87" s="50"/>
      <c r="C87" s="50"/>
      <c r="D87" s="50"/>
      <c r="E87" s="86"/>
      <c r="F87" s="75"/>
      <c r="G87" s="76"/>
    </row>
    <row r="88" spans="1:7" ht="15" customHeight="1">
      <c r="A88" s="82"/>
      <c r="B88" s="50"/>
      <c r="C88" s="50"/>
      <c r="D88" s="50"/>
      <c r="E88" s="86"/>
      <c r="F88" s="75"/>
      <c r="G88" s="76"/>
    </row>
    <row r="89" spans="1:7" ht="15" customHeight="1">
      <c r="A89" s="82"/>
      <c r="B89" s="50"/>
      <c r="C89" s="50"/>
      <c r="D89" s="50"/>
      <c r="E89" s="86"/>
      <c r="F89" s="75"/>
      <c r="G89" s="76"/>
    </row>
    <row r="90" spans="1:7" ht="15" customHeight="1">
      <c r="A90" s="82"/>
      <c r="B90" s="50"/>
      <c r="C90" s="50"/>
      <c r="D90" s="50"/>
      <c r="E90" s="86"/>
      <c r="F90" s="75"/>
      <c r="G90" s="76"/>
    </row>
    <row r="91" spans="1:7" ht="15" customHeight="1">
      <c r="A91" s="82"/>
      <c r="B91" s="50"/>
      <c r="C91" s="50"/>
      <c r="D91" s="50"/>
      <c r="E91" s="86"/>
      <c r="F91" s="75"/>
      <c r="G91" s="76"/>
    </row>
    <row r="92" spans="1:7" ht="15" customHeight="1">
      <c r="A92" s="82"/>
      <c r="B92" s="50"/>
      <c r="C92" s="50"/>
      <c r="D92" s="50"/>
      <c r="E92" s="86"/>
      <c r="F92" s="75"/>
      <c r="G92" s="76"/>
    </row>
    <row r="93" spans="1:7" ht="15" customHeight="1">
      <c r="A93" s="82"/>
      <c r="B93" s="50"/>
      <c r="C93" s="50"/>
      <c r="D93" s="50"/>
      <c r="E93" s="86"/>
      <c r="F93" s="75"/>
      <c r="G93" s="76"/>
    </row>
    <row r="94" spans="1:7" ht="15" customHeight="1">
      <c r="A94" s="82"/>
      <c r="B94" s="50"/>
      <c r="C94" s="50"/>
      <c r="D94" s="50"/>
      <c r="E94" s="86"/>
      <c r="F94" s="75"/>
      <c r="G94" s="76"/>
    </row>
    <row r="95" spans="1:7" ht="15" customHeight="1">
      <c r="A95" s="82"/>
      <c r="B95" s="50"/>
      <c r="C95" s="50"/>
      <c r="D95" s="50"/>
      <c r="E95" s="86"/>
      <c r="F95" s="75"/>
      <c r="G95" s="76"/>
    </row>
    <row r="96" spans="1:7" ht="15" customHeight="1">
      <c r="A96" s="82"/>
      <c r="B96" s="50"/>
      <c r="C96" s="50"/>
      <c r="D96" s="50"/>
      <c r="E96" s="86"/>
      <c r="F96" s="75"/>
      <c r="G96" s="76"/>
    </row>
    <row r="97" spans="1:7" ht="15" customHeight="1">
      <c r="A97" s="82"/>
      <c r="B97" s="50"/>
      <c r="C97" s="50"/>
      <c r="D97" s="50"/>
      <c r="E97" s="86"/>
      <c r="F97" s="75"/>
      <c r="G97" s="76"/>
    </row>
    <row r="98" spans="1:7" ht="15" customHeight="1">
      <c r="A98" s="82"/>
      <c r="B98" s="50"/>
      <c r="C98" s="50"/>
      <c r="D98" s="50"/>
      <c r="E98" s="86"/>
      <c r="F98" s="75"/>
      <c r="G98" s="76"/>
    </row>
    <row r="99" spans="1:7" ht="15" customHeight="1">
      <c r="A99" s="82"/>
      <c r="B99" s="50"/>
      <c r="C99" s="50"/>
      <c r="D99" s="50"/>
      <c r="E99" s="55"/>
      <c r="F99" s="75"/>
      <c r="G99" s="76"/>
    </row>
    <row r="100" spans="1:7" ht="15" customHeight="1">
      <c r="A100" s="82"/>
      <c r="B100" s="91"/>
      <c r="C100" s="91"/>
      <c r="D100" s="91"/>
      <c r="E100" s="55"/>
      <c r="F100" s="75"/>
      <c r="G100" s="76"/>
    </row>
    <row r="101" spans="1:7" ht="15" customHeight="1">
      <c r="A101" s="82"/>
      <c r="B101" s="7"/>
      <c r="C101" s="7"/>
      <c r="D101" s="7"/>
      <c r="E101" s="86"/>
      <c r="F101" s="75"/>
      <c r="G101" s="76"/>
    </row>
    <row r="102" spans="1:7" ht="15" customHeight="1">
      <c r="A102" s="82"/>
      <c r="B102" s="50"/>
      <c r="C102" s="50"/>
      <c r="D102" s="50"/>
      <c r="E102" s="86"/>
      <c r="F102" s="75"/>
      <c r="G102" s="76"/>
    </row>
    <row r="103" spans="1:7" ht="15" customHeight="1">
      <c r="A103" s="82"/>
      <c r="B103" s="50"/>
      <c r="C103" s="50"/>
      <c r="D103" s="50"/>
      <c r="E103" s="86"/>
      <c r="F103" s="75"/>
      <c r="G103" s="76"/>
    </row>
    <row r="104" spans="1:7" ht="15" customHeight="1">
      <c r="A104" s="82"/>
      <c r="B104" s="50"/>
      <c r="C104" s="50"/>
      <c r="D104" s="50"/>
      <c r="E104" s="86"/>
      <c r="F104" s="75"/>
      <c r="G104" s="76"/>
    </row>
    <row r="105" spans="1:7" ht="15" customHeight="1">
      <c r="A105" s="82"/>
      <c r="B105" s="91"/>
      <c r="C105" s="91"/>
      <c r="D105" s="91"/>
      <c r="E105" s="55"/>
      <c r="F105" s="75"/>
      <c r="G105" s="76"/>
    </row>
    <row r="106" spans="1:7" ht="15" customHeight="1">
      <c r="A106" s="82"/>
      <c r="B106" s="91"/>
      <c r="C106" s="91"/>
      <c r="D106" s="91"/>
      <c r="E106" s="55"/>
      <c r="F106" s="75"/>
      <c r="G106" s="76"/>
    </row>
    <row r="107" spans="1:7" ht="15" customHeight="1">
      <c r="A107" s="92"/>
      <c r="B107" s="91"/>
      <c r="C107" s="91"/>
      <c r="D107" s="91"/>
      <c r="E107" s="55"/>
      <c r="F107" s="8"/>
      <c r="G107" s="9"/>
    </row>
    <row r="108" spans="1:7" ht="15" customHeight="1">
      <c r="A108" s="92"/>
      <c r="B108" s="91"/>
      <c r="C108" s="91"/>
      <c r="D108" s="91"/>
      <c r="E108" s="55"/>
      <c r="F108" s="8"/>
      <c r="G108" s="9"/>
    </row>
    <row r="109" spans="1:7" ht="15" customHeight="1">
      <c r="A109" s="92"/>
      <c r="B109" s="91"/>
      <c r="C109" s="91"/>
      <c r="D109" s="91"/>
      <c r="E109" s="55"/>
      <c r="F109" s="8"/>
      <c r="G109" s="9"/>
    </row>
    <row r="110" spans="1:7" ht="15" customHeight="1">
      <c r="A110" s="93"/>
      <c r="B110" s="7"/>
      <c r="C110" s="7"/>
      <c r="D110" s="7"/>
      <c r="E110" s="74"/>
      <c r="F110" s="94"/>
      <c r="G110" s="95"/>
    </row>
    <row r="111" spans="1:7" ht="15" customHeight="1">
      <c r="A111" s="93"/>
      <c r="B111" s="7"/>
      <c r="C111" s="7"/>
      <c r="D111" s="7"/>
      <c r="E111" s="96"/>
      <c r="F111" s="94"/>
      <c r="G111" s="95"/>
    </row>
    <row r="112" spans="1:7" ht="14.25">
      <c r="A112" s="82"/>
      <c r="B112" s="48"/>
      <c r="C112" s="48"/>
      <c r="D112" s="48"/>
      <c r="E112" s="96"/>
      <c r="F112" s="94"/>
      <c r="G112" s="95"/>
    </row>
    <row r="150" spans="2:5" ht="14.25">
      <c r="B150" s="2" t="s">
        <v>220</v>
      </c>
      <c r="C150" s="2"/>
      <c r="D150" s="2"/>
      <c r="E150" s="86">
        <v>180.33</v>
      </c>
    </row>
  </sheetData>
  <sheetProtection selectLockedCells="1" selectUnlockedCells="1"/>
  <autoFilter ref="A5:S77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4">
      <selection activeCell="H11" sqref="H11"/>
    </sheetView>
  </sheetViews>
  <sheetFormatPr defaultColWidth="11.421875" defaultRowHeight="15"/>
  <cols>
    <col min="1" max="1" width="7.28125" style="50" customWidth="1"/>
    <col min="2" max="4" width="42.00390625" style="50" customWidth="1"/>
    <col min="5" max="5" width="11.28125" style="50" customWidth="1"/>
    <col min="6" max="6" width="18.8515625" style="97" customWidth="1"/>
    <col min="7" max="7" width="24.140625" style="98" customWidth="1"/>
    <col min="8" max="19" width="10.7109375" style="73" customWidth="1"/>
    <col min="20" max="16384" width="11.421875" style="73" customWidth="1"/>
  </cols>
  <sheetData>
    <row r="1" spans="1:7" ht="15" customHeight="1">
      <c r="A1" s="7"/>
      <c r="B1" s="7" t="s">
        <v>549</v>
      </c>
      <c r="C1" s="7"/>
      <c r="D1" s="7"/>
      <c r="E1" s="7"/>
      <c r="F1" s="8"/>
      <c r="G1" s="9"/>
    </row>
    <row r="2" spans="1:19" ht="30" customHeight="1">
      <c r="A2" s="7"/>
      <c r="B2" s="7"/>
      <c r="C2" s="7"/>
      <c r="D2" s="7"/>
      <c r="E2" s="7"/>
      <c r="F2" s="8"/>
      <c r="G2" s="9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</row>
    <row r="3" spans="1:19" ht="15" customHeight="1">
      <c r="A3" s="7" t="s">
        <v>12</v>
      </c>
      <c r="B3" s="7" t="s">
        <v>13</v>
      </c>
      <c r="C3" s="7" t="s">
        <v>14</v>
      </c>
      <c r="D3" s="7" t="s">
        <v>15</v>
      </c>
      <c r="H3" s="14"/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</row>
    <row r="4" spans="1:19" ht="15" customHeight="1">
      <c r="A4" s="77"/>
      <c r="B4" s="15" t="s">
        <v>550</v>
      </c>
      <c r="C4" s="15"/>
      <c r="D4" s="15"/>
      <c r="E4" s="66" t="s">
        <v>19</v>
      </c>
      <c r="F4" s="8" t="s">
        <v>20</v>
      </c>
      <c r="G4" s="9" t="s">
        <v>21</v>
      </c>
      <c r="H4" s="8"/>
      <c r="I4" s="62">
        <f>SUM(I6:I139)</f>
        <v>2.44</v>
      </c>
      <c r="J4" s="62">
        <f aca="true" t="shared" si="0" ref="J4:S4">SUM(J6:J139)</f>
        <v>331.12</v>
      </c>
      <c r="K4" s="62">
        <f t="shared" si="0"/>
        <v>0</v>
      </c>
      <c r="L4" s="62">
        <f t="shared" si="0"/>
        <v>11.79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0</v>
      </c>
      <c r="R4" s="62">
        <f t="shared" si="0"/>
        <v>0</v>
      </c>
      <c r="S4" s="62">
        <f t="shared" si="0"/>
        <v>198.76</v>
      </c>
    </row>
    <row r="5" spans="1:18" ht="15" customHeight="1">
      <c r="A5" s="77"/>
      <c r="B5" s="15"/>
      <c r="C5" s="15"/>
      <c r="D5" s="15"/>
      <c r="E5" s="15"/>
      <c r="F5" s="16"/>
      <c r="G5" s="19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77"/>
      <c r="B6" s="15" t="s">
        <v>551</v>
      </c>
      <c r="C6" s="15"/>
      <c r="D6" s="15"/>
      <c r="E6" s="15"/>
      <c r="F6" s="7"/>
      <c r="G6" s="19"/>
      <c r="I6"/>
      <c r="J6"/>
      <c r="K6"/>
      <c r="L6"/>
      <c r="M6"/>
      <c r="N6"/>
      <c r="O6"/>
      <c r="P6"/>
      <c r="Q6"/>
      <c r="R6"/>
    </row>
    <row r="7" spans="1:19" s="84" customFormat="1" ht="15" customHeight="1">
      <c r="A7" s="82" t="s">
        <v>552</v>
      </c>
      <c r="B7" s="7" t="s">
        <v>553</v>
      </c>
      <c r="C7" s="7"/>
      <c r="D7" s="7"/>
      <c r="E7" s="7">
        <v>51.14</v>
      </c>
      <c r="F7" s="22" t="s">
        <v>3</v>
      </c>
      <c r="G7" s="47" t="s">
        <v>253</v>
      </c>
      <c r="I7">
        <f>IF($H7="tak",0,IF($F7=I$2,$E7,0))</f>
        <v>0</v>
      </c>
      <c r="J7">
        <f aca="true" t="shared" si="1" ref="J7:R22">IF($H7="tak",0,IF($F7=J$2,$E7,0))</f>
        <v>51.14</v>
      </c>
      <c r="K7">
        <f t="shared" si="1"/>
        <v>0</v>
      </c>
      <c r="L7">
        <f t="shared" si="1"/>
        <v>0</v>
      </c>
      <c r="M7">
        <f t="shared" si="1"/>
        <v>0</v>
      </c>
      <c r="N7"/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aca="true" t="shared" si="2" ref="S7:S50">IF($H7="tak",$E7,0)</f>
        <v>0</v>
      </c>
    </row>
    <row r="8" spans="1:19" s="84" customFormat="1" ht="15" customHeight="1">
      <c r="A8" s="82" t="s">
        <v>554</v>
      </c>
      <c r="B8" s="7" t="s">
        <v>463</v>
      </c>
      <c r="C8" s="7"/>
      <c r="D8" s="7"/>
      <c r="E8" s="7">
        <v>64.85</v>
      </c>
      <c r="F8" s="22" t="s">
        <v>3</v>
      </c>
      <c r="G8" s="47" t="s">
        <v>27</v>
      </c>
      <c r="I8">
        <f aca="true" t="shared" si="3" ref="I8:M50">IF($H8="tak",0,IF($F8=I$2,$E8,0))</f>
        <v>0</v>
      </c>
      <c r="J8">
        <f t="shared" si="1"/>
        <v>64.85</v>
      </c>
      <c r="K8">
        <f t="shared" si="1"/>
        <v>0</v>
      </c>
      <c r="L8">
        <f t="shared" si="1"/>
        <v>0</v>
      </c>
      <c r="M8">
        <f t="shared" si="1"/>
        <v>0</v>
      </c>
      <c r="N8" s="65"/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2"/>
        <v>0</v>
      </c>
    </row>
    <row r="9" spans="1:19" s="84" customFormat="1" ht="15" customHeight="1">
      <c r="A9" s="82" t="s">
        <v>555</v>
      </c>
      <c r="B9" s="7" t="s">
        <v>1119</v>
      </c>
      <c r="C9" s="7"/>
      <c r="D9" s="7"/>
      <c r="E9" s="7">
        <v>15.35</v>
      </c>
      <c r="F9" s="22" t="s">
        <v>3</v>
      </c>
      <c r="G9" s="47" t="s">
        <v>27</v>
      </c>
      <c r="H9" s="84" t="s">
        <v>16</v>
      </c>
      <c r="I9">
        <f t="shared" si="3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 s="65"/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2"/>
        <v>15.35</v>
      </c>
    </row>
    <row r="10" spans="1:19" s="84" customFormat="1" ht="15" customHeight="1">
      <c r="A10" s="82" t="s">
        <v>556</v>
      </c>
      <c r="B10" s="7" t="s">
        <v>1119</v>
      </c>
      <c r="C10" s="7"/>
      <c r="D10" s="7"/>
      <c r="E10" s="7">
        <v>8.13</v>
      </c>
      <c r="F10" s="22" t="s">
        <v>3</v>
      </c>
      <c r="G10" s="47" t="s">
        <v>27</v>
      </c>
      <c r="H10" s="84" t="s">
        <v>16</v>
      </c>
      <c r="I10">
        <f t="shared" si="3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 s="65"/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2"/>
        <v>8.13</v>
      </c>
    </row>
    <row r="11" spans="1:19" s="84" customFormat="1" ht="15" customHeight="1">
      <c r="A11" s="82" t="s">
        <v>557</v>
      </c>
      <c r="B11" s="7" t="s">
        <v>29</v>
      </c>
      <c r="C11" s="7"/>
      <c r="D11" s="7"/>
      <c r="E11" s="7">
        <v>29.76</v>
      </c>
      <c r="F11" s="22" t="s">
        <v>3</v>
      </c>
      <c r="G11" s="47" t="s">
        <v>27</v>
      </c>
      <c r="I11">
        <f t="shared" si="3"/>
        <v>0</v>
      </c>
      <c r="J11">
        <f t="shared" si="1"/>
        <v>29.76</v>
      </c>
      <c r="K11">
        <f t="shared" si="1"/>
        <v>0</v>
      </c>
      <c r="L11">
        <f t="shared" si="1"/>
        <v>0</v>
      </c>
      <c r="M11">
        <f t="shared" si="1"/>
        <v>0</v>
      </c>
      <c r="N11" s="65"/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2"/>
        <v>0</v>
      </c>
    </row>
    <row r="12" spans="1:19" s="84" customFormat="1" ht="15" customHeight="1">
      <c r="A12" s="82" t="s">
        <v>558</v>
      </c>
      <c r="B12" s="7" t="s">
        <v>460</v>
      </c>
      <c r="C12" s="7"/>
      <c r="D12" s="7"/>
      <c r="E12" s="91">
        <v>0</v>
      </c>
      <c r="F12" s="22" t="s">
        <v>3</v>
      </c>
      <c r="G12" s="47" t="s">
        <v>27</v>
      </c>
      <c r="I12">
        <f t="shared" si="3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 s="65"/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2"/>
        <v>0</v>
      </c>
    </row>
    <row r="13" spans="1:19" s="84" customFormat="1" ht="15" customHeight="1">
      <c r="A13" s="82" t="s">
        <v>559</v>
      </c>
      <c r="B13" s="7" t="s">
        <v>325</v>
      </c>
      <c r="C13" s="7"/>
      <c r="D13" s="7"/>
      <c r="E13" s="91">
        <v>2.44</v>
      </c>
      <c r="F13" s="22" t="s">
        <v>2</v>
      </c>
      <c r="G13" s="47" t="s">
        <v>27</v>
      </c>
      <c r="I13">
        <f t="shared" si="3"/>
        <v>2.44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 s="65"/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2"/>
        <v>0</v>
      </c>
    </row>
    <row r="14" spans="1:19" s="84" customFormat="1" ht="15" customHeight="1">
      <c r="A14" s="82" t="s">
        <v>560</v>
      </c>
      <c r="B14" s="7" t="s">
        <v>561</v>
      </c>
      <c r="C14" s="7"/>
      <c r="D14" s="7"/>
      <c r="E14" s="91">
        <v>3.88</v>
      </c>
      <c r="F14" s="22" t="s">
        <v>5</v>
      </c>
      <c r="G14" s="47" t="s">
        <v>27</v>
      </c>
      <c r="I14">
        <f t="shared" si="3"/>
        <v>0</v>
      </c>
      <c r="J14">
        <f t="shared" si="1"/>
        <v>0</v>
      </c>
      <c r="K14">
        <f t="shared" si="1"/>
        <v>0</v>
      </c>
      <c r="L14">
        <f t="shared" si="1"/>
        <v>3.88</v>
      </c>
      <c r="M14">
        <f t="shared" si="1"/>
        <v>0</v>
      </c>
      <c r="N14" s="65"/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2"/>
        <v>0</v>
      </c>
    </row>
    <row r="15" spans="1:19" s="84" customFormat="1" ht="15" customHeight="1">
      <c r="A15" s="82" t="s">
        <v>562</v>
      </c>
      <c r="B15" s="7" t="s">
        <v>563</v>
      </c>
      <c r="C15" s="7"/>
      <c r="D15" s="7"/>
      <c r="E15" s="91">
        <v>3.44</v>
      </c>
      <c r="F15" s="22" t="s">
        <v>5</v>
      </c>
      <c r="G15" s="47" t="s">
        <v>27</v>
      </c>
      <c r="I15">
        <f t="shared" si="3"/>
        <v>0</v>
      </c>
      <c r="J15">
        <f t="shared" si="1"/>
        <v>0</v>
      </c>
      <c r="K15">
        <f t="shared" si="1"/>
        <v>0</v>
      </c>
      <c r="L15">
        <f t="shared" si="1"/>
        <v>3.44</v>
      </c>
      <c r="M15">
        <f t="shared" si="1"/>
        <v>0</v>
      </c>
      <c r="N15" s="65"/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2"/>
        <v>0</v>
      </c>
    </row>
    <row r="16" spans="1:19" s="84" customFormat="1" ht="15" customHeight="1">
      <c r="A16" s="82" t="s">
        <v>564</v>
      </c>
      <c r="B16" s="7" t="s">
        <v>565</v>
      </c>
      <c r="C16" s="7"/>
      <c r="D16" s="7"/>
      <c r="E16" s="91">
        <v>4.47</v>
      </c>
      <c r="F16" s="22" t="s">
        <v>5</v>
      </c>
      <c r="G16" s="47" t="s">
        <v>27</v>
      </c>
      <c r="I16">
        <f t="shared" si="3"/>
        <v>0</v>
      </c>
      <c r="J16">
        <f t="shared" si="1"/>
        <v>0</v>
      </c>
      <c r="K16">
        <f t="shared" si="1"/>
        <v>0</v>
      </c>
      <c r="L16">
        <f t="shared" si="1"/>
        <v>4.47</v>
      </c>
      <c r="M16">
        <f t="shared" si="1"/>
        <v>0</v>
      </c>
      <c r="N16" s="65"/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2"/>
        <v>0</v>
      </c>
    </row>
    <row r="17" spans="1:19" s="84" customFormat="1" ht="15" customHeight="1">
      <c r="A17" s="82" t="s">
        <v>566</v>
      </c>
      <c r="B17" s="7" t="s">
        <v>567</v>
      </c>
      <c r="C17" s="7"/>
      <c r="D17" s="7"/>
      <c r="E17" s="7">
        <v>7.55</v>
      </c>
      <c r="F17" s="22" t="s">
        <v>3</v>
      </c>
      <c r="G17" s="47" t="s">
        <v>27</v>
      </c>
      <c r="I17">
        <f t="shared" si="3"/>
        <v>0</v>
      </c>
      <c r="J17">
        <f t="shared" si="1"/>
        <v>7.55</v>
      </c>
      <c r="K17">
        <f t="shared" si="1"/>
        <v>0</v>
      </c>
      <c r="L17">
        <f t="shared" si="1"/>
        <v>0</v>
      </c>
      <c r="M17">
        <f t="shared" si="1"/>
        <v>0</v>
      </c>
      <c r="N17" s="65"/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2"/>
        <v>0</v>
      </c>
    </row>
    <row r="18" spans="1:19" s="84" customFormat="1" ht="15" customHeight="1">
      <c r="A18" s="82" t="s">
        <v>568</v>
      </c>
      <c r="B18" s="7" t="s">
        <v>569</v>
      </c>
      <c r="C18" s="7"/>
      <c r="D18" s="7"/>
      <c r="E18" s="7">
        <v>15.18</v>
      </c>
      <c r="F18" s="22" t="s">
        <v>3</v>
      </c>
      <c r="G18" s="47" t="s">
        <v>27</v>
      </c>
      <c r="I18">
        <f t="shared" si="3"/>
        <v>0</v>
      </c>
      <c r="J18">
        <f t="shared" si="1"/>
        <v>15.18</v>
      </c>
      <c r="K18">
        <f t="shared" si="1"/>
        <v>0</v>
      </c>
      <c r="L18">
        <f t="shared" si="1"/>
        <v>0</v>
      </c>
      <c r="M18">
        <f t="shared" si="1"/>
        <v>0</v>
      </c>
      <c r="N18" s="65"/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2"/>
        <v>0</v>
      </c>
    </row>
    <row r="19" spans="1:19" s="84" customFormat="1" ht="15" customHeight="1">
      <c r="A19" s="82" t="s">
        <v>570</v>
      </c>
      <c r="B19" s="7" t="s">
        <v>571</v>
      </c>
      <c r="C19" s="7"/>
      <c r="D19" s="7"/>
      <c r="E19" s="7">
        <v>28.06</v>
      </c>
      <c r="F19" s="22" t="s">
        <v>3</v>
      </c>
      <c r="G19" s="47" t="s">
        <v>48</v>
      </c>
      <c r="H19" s="84" t="s">
        <v>16</v>
      </c>
      <c r="I19">
        <f t="shared" si="3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 s="65"/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2"/>
        <v>28.06</v>
      </c>
    </row>
    <row r="20" spans="1:19" s="84" customFormat="1" ht="15" customHeight="1">
      <c r="A20" s="82" t="s">
        <v>572</v>
      </c>
      <c r="B20" s="7" t="s">
        <v>573</v>
      </c>
      <c r="C20" s="7"/>
      <c r="D20" s="7"/>
      <c r="E20" s="7">
        <v>21.73</v>
      </c>
      <c r="F20" s="22" t="s">
        <v>3</v>
      </c>
      <c r="G20" s="47" t="s">
        <v>48</v>
      </c>
      <c r="H20" s="84" t="s">
        <v>16</v>
      </c>
      <c r="I20">
        <f t="shared" si="3"/>
        <v>0</v>
      </c>
      <c r="J20">
        <f t="shared" si="1"/>
        <v>0</v>
      </c>
      <c r="K20">
        <f t="shared" si="1"/>
        <v>0</v>
      </c>
      <c r="L20">
        <f t="shared" si="1"/>
        <v>0</v>
      </c>
      <c r="M20">
        <f t="shared" si="1"/>
        <v>0</v>
      </c>
      <c r="N20" s="65"/>
      <c r="O20">
        <f t="shared" si="1"/>
        <v>0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2"/>
        <v>21.73</v>
      </c>
    </row>
    <row r="21" spans="1:19" s="84" customFormat="1" ht="15" customHeight="1">
      <c r="A21" s="82" t="s">
        <v>574</v>
      </c>
      <c r="B21" s="7" t="s">
        <v>575</v>
      </c>
      <c r="C21" s="7"/>
      <c r="D21" s="7"/>
      <c r="E21" s="6">
        <v>21.31</v>
      </c>
      <c r="F21" s="22" t="s">
        <v>3</v>
      </c>
      <c r="G21" s="47" t="s">
        <v>48</v>
      </c>
      <c r="H21" s="84" t="s">
        <v>16</v>
      </c>
      <c r="I21">
        <f t="shared" si="3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 t="shared" si="1"/>
        <v>0</v>
      </c>
      <c r="N21" s="65"/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2"/>
        <v>21.31</v>
      </c>
    </row>
    <row r="22" spans="1:19" s="84" customFormat="1" ht="15" customHeight="1">
      <c r="A22" s="82" t="s">
        <v>576</v>
      </c>
      <c r="B22" s="7" t="s">
        <v>577</v>
      </c>
      <c r="C22" s="7"/>
      <c r="D22" s="7"/>
      <c r="E22" s="6">
        <v>21.12</v>
      </c>
      <c r="F22" s="22" t="s">
        <v>3</v>
      </c>
      <c r="G22" s="47" t="s">
        <v>48</v>
      </c>
      <c r="H22" s="127" t="s">
        <v>16</v>
      </c>
      <c r="I22">
        <f t="shared" si="3"/>
        <v>0</v>
      </c>
      <c r="J22">
        <f t="shared" si="1"/>
        <v>0</v>
      </c>
      <c r="K22">
        <f t="shared" si="1"/>
        <v>0</v>
      </c>
      <c r="L22">
        <f t="shared" si="1"/>
        <v>0</v>
      </c>
      <c r="M22">
        <f t="shared" si="1"/>
        <v>0</v>
      </c>
      <c r="N22" s="65"/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  <c r="S22">
        <f t="shared" si="2"/>
        <v>21.12</v>
      </c>
    </row>
    <row r="23" spans="1:19" s="84" customFormat="1" ht="15" customHeight="1">
      <c r="A23" s="82" t="s">
        <v>578</v>
      </c>
      <c r="B23" s="7" t="s">
        <v>579</v>
      </c>
      <c r="C23" s="7"/>
      <c r="D23" s="7"/>
      <c r="E23" s="6">
        <v>14.8</v>
      </c>
      <c r="F23" s="22" t="s">
        <v>3</v>
      </c>
      <c r="G23" s="47" t="s">
        <v>48</v>
      </c>
      <c r="H23" s="127" t="s">
        <v>16</v>
      </c>
      <c r="I23">
        <f t="shared" si="3"/>
        <v>0</v>
      </c>
      <c r="J23">
        <f t="shared" si="3"/>
        <v>0</v>
      </c>
      <c r="K23">
        <f t="shared" si="3"/>
        <v>0</v>
      </c>
      <c r="L23">
        <f t="shared" si="3"/>
        <v>0</v>
      </c>
      <c r="M23">
        <f t="shared" si="3"/>
        <v>0</v>
      </c>
      <c r="N23" s="65"/>
      <c r="O23">
        <f aca="true" t="shared" si="4" ref="O23:R50">IF($H23="tak",0,IF($F23=O$2,$E23,0))</f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2"/>
        <v>14.8</v>
      </c>
    </row>
    <row r="24" spans="1:19" s="84" customFormat="1" ht="15" customHeight="1">
      <c r="A24" s="82" t="s">
        <v>580</v>
      </c>
      <c r="B24" s="7" t="s">
        <v>581</v>
      </c>
      <c r="C24" s="7"/>
      <c r="D24" s="7"/>
      <c r="E24" s="6">
        <v>21.37</v>
      </c>
      <c r="F24" s="22" t="s">
        <v>3</v>
      </c>
      <c r="G24" s="47" t="s">
        <v>48</v>
      </c>
      <c r="H24" s="127" t="s">
        <v>16</v>
      </c>
      <c r="I24">
        <f t="shared" si="3"/>
        <v>0</v>
      </c>
      <c r="J24">
        <f t="shared" si="3"/>
        <v>0</v>
      </c>
      <c r="K24">
        <f t="shared" si="3"/>
        <v>0</v>
      </c>
      <c r="L24">
        <f t="shared" si="3"/>
        <v>0</v>
      </c>
      <c r="M24">
        <f t="shared" si="3"/>
        <v>0</v>
      </c>
      <c r="N24" s="65"/>
      <c r="O24">
        <f t="shared" si="4"/>
        <v>0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2"/>
        <v>21.37</v>
      </c>
    </row>
    <row r="25" spans="1:19" ht="15" customHeight="1">
      <c r="A25" s="82" t="s">
        <v>582</v>
      </c>
      <c r="B25" s="7" t="s">
        <v>463</v>
      </c>
      <c r="C25" s="7"/>
      <c r="D25" s="7"/>
      <c r="E25" s="6">
        <v>45.47</v>
      </c>
      <c r="F25" s="22" t="s">
        <v>3</v>
      </c>
      <c r="G25" s="47" t="s">
        <v>27</v>
      </c>
      <c r="I25">
        <f t="shared" si="3"/>
        <v>0</v>
      </c>
      <c r="J25">
        <f t="shared" si="3"/>
        <v>45.47</v>
      </c>
      <c r="K25">
        <f t="shared" si="3"/>
        <v>0</v>
      </c>
      <c r="L25">
        <f t="shared" si="3"/>
        <v>0</v>
      </c>
      <c r="M25">
        <f t="shared" si="3"/>
        <v>0</v>
      </c>
      <c r="N25" s="65"/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2"/>
        <v>0</v>
      </c>
    </row>
    <row r="26" spans="1:19" ht="15" customHeight="1">
      <c r="A26" s="82" t="s">
        <v>583</v>
      </c>
      <c r="B26" s="7" t="s">
        <v>54</v>
      </c>
      <c r="C26" s="7"/>
      <c r="D26" s="7"/>
      <c r="E26" s="6">
        <v>31.86</v>
      </c>
      <c r="F26" s="22" t="s">
        <v>3</v>
      </c>
      <c r="G26" s="47" t="s">
        <v>27</v>
      </c>
      <c r="I26">
        <f t="shared" si="3"/>
        <v>0</v>
      </c>
      <c r="J26">
        <f t="shared" si="3"/>
        <v>31.86</v>
      </c>
      <c r="K26">
        <f t="shared" si="3"/>
        <v>0</v>
      </c>
      <c r="L26">
        <f t="shared" si="3"/>
        <v>0</v>
      </c>
      <c r="M26">
        <f t="shared" si="3"/>
        <v>0</v>
      </c>
      <c r="N26" s="65"/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2"/>
        <v>0</v>
      </c>
    </row>
    <row r="27" spans="1:19" ht="15" customHeight="1">
      <c r="A27" s="82" t="s">
        <v>584</v>
      </c>
      <c r="B27" s="7" t="s">
        <v>482</v>
      </c>
      <c r="C27" s="7"/>
      <c r="D27" s="7"/>
      <c r="E27" s="6">
        <v>0</v>
      </c>
      <c r="F27" s="22" t="s">
        <v>3</v>
      </c>
      <c r="G27" s="47" t="s">
        <v>27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 s="65"/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2"/>
        <v>0</v>
      </c>
    </row>
    <row r="28" spans="1:19" ht="15" customHeight="1">
      <c r="A28" s="82" t="s">
        <v>585</v>
      </c>
      <c r="B28" s="7" t="s">
        <v>463</v>
      </c>
      <c r="C28" s="7"/>
      <c r="D28" s="7"/>
      <c r="E28" s="6">
        <v>7.81</v>
      </c>
      <c r="F28" s="22" t="s">
        <v>3</v>
      </c>
      <c r="G28" s="47" t="s">
        <v>27</v>
      </c>
      <c r="I28">
        <f t="shared" si="3"/>
        <v>0</v>
      </c>
      <c r="J28">
        <f t="shared" si="3"/>
        <v>7.81</v>
      </c>
      <c r="K28">
        <f t="shared" si="3"/>
        <v>0</v>
      </c>
      <c r="L28">
        <f t="shared" si="3"/>
        <v>0</v>
      </c>
      <c r="M28">
        <f t="shared" si="3"/>
        <v>0</v>
      </c>
      <c r="N28" s="65"/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2"/>
        <v>0</v>
      </c>
    </row>
    <row r="29" spans="1:19" ht="15" customHeight="1">
      <c r="A29" s="82" t="s">
        <v>586</v>
      </c>
      <c r="B29" s="7" t="s">
        <v>463</v>
      </c>
      <c r="C29" s="7"/>
      <c r="D29" s="7"/>
      <c r="E29" s="6">
        <v>1.51</v>
      </c>
      <c r="F29" s="22" t="s">
        <v>3</v>
      </c>
      <c r="G29" s="47" t="s">
        <v>27</v>
      </c>
      <c r="I29">
        <f t="shared" si="3"/>
        <v>0</v>
      </c>
      <c r="J29">
        <f t="shared" si="3"/>
        <v>1.51</v>
      </c>
      <c r="K29">
        <f t="shared" si="3"/>
        <v>0</v>
      </c>
      <c r="L29">
        <f t="shared" si="3"/>
        <v>0</v>
      </c>
      <c r="M29">
        <f t="shared" si="3"/>
        <v>0</v>
      </c>
      <c r="N29" s="65"/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2"/>
        <v>0</v>
      </c>
    </row>
    <row r="30" spans="1:19" ht="15" customHeight="1">
      <c r="A30" s="82"/>
      <c r="B30" s="7"/>
      <c r="C30" s="7"/>
      <c r="D30" s="7"/>
      <c r="E30" s="6"/>
      <c r="F30" s="8"/>
      <c r="G30" s="9"/>
      <c r="I30">
        <f t="shared" si="3"/>
        <v>0</v>
      </c>
      <c r="J30">
        <f t="shared" si="3"/>
        <v>0</v>
      </c>
      <c r="K30">
        <f t="shared" si="3"/>
        <v>0</v>
      </c>
      <c r="L30">
        <f t="shared" si="3"/>
        <v>0</v>
      </c>
      <c r="M30">
        <f t="shared" si="3"/>
        <v>0</v>
      </c>
      <c r="N30" s="65"/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>
        <f t="shared" si="2"/>
        <v>0</v>
      </c>
    </row>
    <row r="31" spans="1:19" ht="15" customHeight="1">
      <c r="A31" s="82"/>
      <c r="B31" s="7" t="s">
        <v>587</v>
      </c>
      <c r="C31" s="7"/>
      <c r="D31" s="7"/>
      <c r="E31" s="50">
        <f>SUM(E7:E30)</f>
        <v>421.22999999999996</v>
      </c>
      <c r="F31" s="8"/>
      <c r="G31" s="9"/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 s="65"/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2"/>
        <v>0</v>
      </c>
    </row>
    <row r="32" spans="1:19" ht="15" customHeight="1">
      <c r="A32" s="82"/>
      <c r="B32" s="7"/>
      <c r="C32" s="7"/>
      <c r="D32" s="7"/>
      <c r="F32" s="8"/>
      <c r="G32" s="9"/>
      <c r="I32">
        <f t="shared" si="3"/>
        <v>0</v>
      </c>
      <c r="J32">
        <f t="shared" si="3"/>
        <v>0</v>
      </c>
      <c r="K32">
        <f t="shared" si="3"/>
        <v>0</v>
      </c>
      <c r="L32">
        <f t="shared" si="3"/>
        <v>0</v>
      </c>
      <c r="M32">
        <f t="shared" si="3"/>
        <v>0</v>
      </c>
      <c r="N32" s="65"/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2"/>
        <v>0</v>
      </c>
    </row>
    <row r="33" spans="1:19" ht="15" customHeight="1">
      <c r="A33" s="82"/>
      <c r="B33" s="7"/>
      <c r="C33" s="7"/>
      <c r="D33" s="7"/>
      <c r="F33" s="8"/>
      <c r="G33" s="9"/>
      <c r="I33">
        <f t="shared" si="3"/>
        <v>0</v>
      </c>
      <c r="J33">
        <f t="shared" si="3"/>
        <v>0</v>
      </c>
      <c r="K33">
        <f t="shared" si="3"/>
        <v>0</v>
      </c>
      <c r="L33">
        <f t="shared" si="3"/>
        <v>0</v>
      </c>
      <c r="M33">
        <f t="shared" si="3"/>
        <v>0</v>
      </c>
      <c r="N33" s="65"/>
      <c r="O33">
        <f t="shared" si="4"/>
        <v>0</v>
      </c>
      <c r="P33">
        <f t="shared" si="4"/>
        <v>0</v>
      </c>
      <c r="Q33">
        <f t="shared" si="4"/>
        <v>0</v>
      </c>
      <c r="R33">
        <f t="shared" si="4"/>
        <v>0</v>
      </c>
      <c r="S33">
        <f t="shared" si="2"/>
        <v>0</v>
      </c>
    </row>
    <row r="34" spans="1:19" ht="15" customHeight="1">
      <c r="A34" s="82"/>
      <c r="B34" s="7"/>
      <c r="C34" s="7"/>
      <c r="D34" s="7"/>
      <c r="F34" s="8"/>
      <c r="G34" s="9"/>
      <c r="I34">
        <f t="shared" si="3"/>
        <v>0</v>
      </c>
      <c r="J34">
        <f t="shared" si="3"/>
        <v>0</v>
      </c>
      <c r="K34">
        <f t="shared" si="3"/>
        <v>0</v>
      </c>
      <c r="L34">
        <f t="shared" si="3"/>
        <v>0</v>
      </c>
      <c r="M34">
        <f t="shared" si="3"/>
        <v>0</v>
      </c>
      <c r="N34" s="65"/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0</v>
      </c>
      <c r="S34">
        <f t="shared" si="2"/>
        <v>0</v>
      </c>
    </row>
    <row r="35" spans="1:19" ht="15" customHeight="1">
      <c r="A35" s="82"/>
      <c r="B35" s="15" t="s">
        <v>588</v>
      </c>
      <c r="C35" s="15"/>
      <c r="D35" s="15"/>
      <c r="E35" s="7"/>
      <c r="F35" s="8"/>
      <c r="G35" s="9"/>
      <c r="I35">
        <f t="shared" si="3"/>
        <v>0</v>
      </c>
      <c r="J35">
        <f t="shared" si="3"/>
        <v>0</v>
      </c>
      <c r="K35">
        <f t="shared" si="3"/>
        <v>0</v>
      </c>
      <c r="L35">
        <f t="shared" si="3"/>
        <v>0</v>
      </c>
      <c r="M35">
        <f t="shared" si="3"/>
        <v>0</v>
      </c>
      <c r="N35" s="65"/>
      <c r="O35">
        <f t="shared" si="4"/>
        <v>0</v>
      </c>
      <c r="P35">
        <f t="shared" si="4"/>
        <v>0</v>
      </c>
      <c r="Q35">
        <f t="shared" si="4"/>
        <v>0</v>
      </c>
      <c r="R35">
        <f t="shared" si="4"/>
        <v>0</v>
      </c>
      <c r="S35">
        <f t="shared" si="2"/>
        <v>0</v>
      </c>
    </row>
    <row r="36" spans="1:19" ht="15" customHeight="1">
      <c r="A36" s="82" t="s">
        <v>589</v>
      </c>
      <c r="B36" s="7" t="s">
        <v>493</v>
      </c>
      <c r="C36" s="7"/>
      <c r="D36" s="7"/>
      <c r="E36" s="7">
        <v>19.37</v>
      </c>
      <c r="F36" s="22" t="s">
        <v>3</v>
      </c>
      <c r="G36" s="47" t="s">
        <v>27</v>
      </c>
      <c r="I36">
        <f t="shared" si="3"/>
        <v>0</v>
      </c>
      <c r="J36">
        <f t="shared" si="3"/>
        <v>19.37</v>
      </c>
      <c r="K36">
        <f t="shared" si="3"/>
        <v>0</v>
      </c>
      <c r="L36">
        <f t="shared" si="3"/>
        <v>0</v>
      </c>
      <c r="M36">
        <f t="shared" si="3"/>
        <v>0</v>
      </c>
      <c r="N36" s="65"/>
      <c r="O36">
        <f t="shared" si="4"/>
        <v>0</v>
      </c>
      <c r="P36">
        <f t="shared" si="4"/>
        <v>0</v>
      </c>
      <c r="Q36">
        <f t="shared" si="4"/>
        <v>0</v>
      </c>
      <c r="R36">
        <f t="shared" si="4"/>
        <v>0</v>
      </c>
      <c r="S36">
        <f t="shared" si="2"/>
        <v>0</v>
      </c>
    </row>
    <row r="37" spans="1:19" ht="15" customHeight="1">
      <c r="A37" s="82" t="s">
        <v>590</v>
      </c>
      <c r="B37" s="7" t="s">
        <v>194</v>
      </c>
      <c r="C37" s="7"/>
      <c r="D37" s="7"/>
      <c r="E37" s="7">
        <v>5.08</v>
      </c>
      <c r="F37" s="22" t="s">
        <v>3</v>
      </c>
      <c r="G37" s="47" t="s">
        <v>27</v>
      </c>
      <c r="I37">
        <f t="shared" si="3"/>
        <v>0</v>
      </c>
      <c r="J37">
        <f t="shared" si="3"/>
        <v>5.08</v>
      </c>
      <c r="K37">
        <f t="shared" si="3"/>
        <v>0</v>
      </c>
      <c r="L37">
        <f t="shared" si="3"/>
        <v>0</v>
      </c>
      <c r="M37">
        <f t="shared" si="3"/>
        <v>0</v>
      </c>
      <c r="N37" s="65"/>
      <c r="O37">
        <f t="shared" si="4"/>
        <v>0</v>
      </c>
      <c r="P37">
        <f t="shared" si="4"/>
        <v>0</v>
      </c>
      <c r="Q37">
        <f t="shared" si="4"/>
        <v>0</v>
      </c>
      <c r="R37">
        <f t="shared" si="4"/>
        <v>0</v>
      </c>
      <c r="S37">
        <f t="shared" si="2"/>
        <v>0</v>
      </c>
    </row>
    <row r="38" spans="1:19" ht="15" customHeight="1">
      <c r="A38" s="82" t="s">
        <v>591</v>
      </c>
      <c r="B38" s="7" t="s">
        <v>72</v>
      </c>
      <c r="C38" s="7"/>
      <c r="D38" s="7"/>
      <c r="E38" s="7">
        <v>4.75</v>
      </c>
      <c r="F38" s="22" t="s">
        <v>3</v>
      </c>
      <c r="G38" s="47" t="s">
        <v>27</v>
      </c>
      <c r="I38">
        <f t="shared" si="3"/>
        <v>0</v>
      </c>
      <c r="J38">
        <f t="shared" si="3"/>
        <v>4.75</v>
      </c>
      <c r="K38">
        <f t="shared" si="3"/>
        <v>0</v>
      </c>
      <c r="L38">
        <f t="shared" si="3"/>
        <v>0</v>
      </c>
      <c r="M38">
        <f t="shared" si="3"/>
        <v>0</v>
      </c>
      <c r="N38" s="65"/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2"/>
        <v>0</v>
      </c>
    </row>
    <row r="39" spans="1:19" ht="15" customHeight="1">
      <c r="A39" s="82" t="s">
        <v>592</v>
      </c>
      <c r="B39" s="7" t="s">
        <v>505</v>
      </c>
      <c r="C39" s="7"/>
      <c r="D39" s="7"/>
      <c r="E39" s="7">
        <v>8.69</v>
      </c>
      <c r="F39" s="22" t="s">
        <v>3</v>
      </c>
      <c r="G39" s="47" t="s">
        <v>27</v>
      </c>
      <c r="I39">
        <f t="shared" si="3"/>
        <v>0</v>
      </c>
      <c r="J39">
        <f t="shared" si="3"/>
        <v>8.69</v>
      </c>
      <c r="K39">
        <f t="shared" si="3"/>
        <v>0</v>
      </c>
      <c r="L39">
        <f t="shared" si="3"/>
        <v>0</v>
      </c>
      <c r="M39">
        <f t="shared" si="3"/>
        <v>0</v>
      </c>
      <c r="N39" s="65"/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2"/>
        <v>0</v>
      </c>
    </row>
    <row r="40" spans="1:19" ht="15" customHeight="1">
      <c r="A40" s="82" t="s">
        <v>593</v>
      </c>
      <c r="B40" s="7" t="s">
        <v>507</v>
      </c>
      <c r="C40" s="7"/>
      <c r="D40" s="7"/>
      <c r="E40" s="7">
        <v>14.44</v>
      </c>
      <c r="F40" s="22" t="s">
        <v>3</v>
      </c>
      <c r="G40" s="47" t="s">
        <v>27</v>
      </c>
      <c r="I40">
        <f t="shared" si="3"/>
        <v>0</v>
      </c>
      <c r="J40">
        <f t="shared" si="3"/>
        <v>14.44</v>
      </c>
      <c r="K40">
        <f t="shared" si="3"/>
        <v>0</v>
      </c>
      <c r="L40">
        <f t="shared" si="3"/>
        <v>0</v>
      </c>
      <c r="M40">
        <f t="shared" si="3"/>
        <v>0</v>
      </c>
      <c r="N40" s="65"/>
      <c r="O40">
        <f t="shared" si="4"/>
        <v>0</v>
      </c>
      <c r="P40">
        <f t="shared" si="4"/>
        <v>0</v>
      </c>
      <c r="Q40">
        <f t="shared" si="4"/>
        <v>0</v>
      </c>
      <c r="R40">
        <f t="shared" si="4"/>
        <v>0</v>
      </c>
      <c r="S40">
        <f t="shared" si="2"/>
        <v>0</v>
      </c>
    </row>
    <row r="41" spans="1:19" ht="15" customHeight="1">
      <c r="A41" s="82" t="s">
        <v>594</v>
      </c>
      <c r="B41" s="7" t="s">
        <v>493</v>
      </c>
      <c r="C41" s="7"/>
      <c r="D41" s="7"/>
      <c r="E41" s="7">
        <v>6.92</v>
      </c>
      <c r="F41" s="22" t="s">
        <v>3</v>
      </c>
      <c r="G41" s="47" t="s">
        <v>27</v>
      </c>
      <c r="I41">
        <f t="shared" si="3"/>
        <v>0</v>
      </c>
      <c r="J41">
        <f t="shared" si="3"/>
        <v>6.92</v>
      </c>
      <c r="K41">
        <f t="shared" si="3"/>
        <v>0</v>
      </c>
      <c r="L41">
        <f t="shared" si="3"/>
        <v>0</v>
      </c>
      <c r="M41">
        <f t="shared" si="3"/>
        <v>0</v>
      </c>
      <c r="N41" s="65"/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  <c r="S41">
        <f t="shared" si="2"/>
        <v>0</v>
      </c>
    </row>
    <row r="42" spans="1:19" ht="15" customHeight="1">
      <c r="A42" s="82"/>
      <c r="B42" s="7"/>
      <c r="C42" s="7"/>
      <c r="D42" s="7"/>
      <c r="E42" s="7"/>
      <c r="F42" s="7"/>
      <c r="G42" s="9"/>
      <c r="I42">
        <f t="shared" si="3"/>
        <v>0</v>
      </c>
      <c r="J42">
        <f t="shared" si="3"/>
        <v>0</v>
      </c>
      <c r="K42">
        <f t="shared" si="3"/>
        <v>0</v>
      </c>
      <c r="L42">
        <f t="shared" si="3"/>
        <v>0</v>
      </c>
      <c r="M42">
        <f t="shared" si="3"/>
        <v>0</v>
      </c>
      <c r="N42" s="65"/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  <c r="S42">
        <f t="shared" si="2"/>
        <v>0</v>
      </c>
    </row>
    <row r="43" spans="1:19" ht="15" customHeight="1">
      <c r="A43" s="82"/>
      <c r="B43" s="7" t="s">
        <v>595</v>
      </c>
      <c r="C43" s="7"/>
      <c r="D43" s="7"/>
      <c r="E43" s="7">
        <f>SUM(E36:E42)</f>
        <v>59.25</v>
      </c>
      <c r="F43" s="7"/>
      <c r="G43" s="9"/>
      <c r="I43">
        <f t="shared" si="3"/>
        <v>0</v>
      </c>
      <c r="J43">
        <f t="shared" si="3"/>
        <v>0</v>
      </c>
      <c r="K43">
        <f t="shared" si="3"/>
        <v>0</v>
      </c>
      <c r="L43">
        <f t="shared" si="3"/>
        <v>0</v>
      </c>
      <c r="M43">
        <f t="shared" si="3"/>
        <v>0</v>
      </c>
      <c r="N43" s="65"/>
      <c r="O43">
        <f t="shared" si="4"/>
        <v>0</v>
      </c>
      <c r="P43">
        <f t="shared" si="4"/>
        <v>0</v>
      </c>
      <c r="Q43">
        <f t="shared" si="4"/>
        <v>0</v>
      </c>
      <c r="R43">
        <f t="shared" si="4"/>
        <v>0</v>
      </c>
      <c r="S43">
        <f t="shared" si="2"/>
        <v>0</v>
      </c>
    </row>
    <row r="44" spans="1:19" ht="15" customHeight="1">
      <c r="A44" s="82"/>
      <c r="B44" s="7"/>
      <c r="C44" s="7"/>
      <c r="D44" s="7"/>
      <c r="E44" s="7"/>
      <c r="F44" s="7"/>
      <c r="G44" s="9"/>
      <c r="I44">
        <f t="shared" si="3"/>
        <v>0</v>
      </c>
      <c r="J44">
        <f t="shared" si="3"/>
        <v>0</v>
      </c>
      <c r="K44">
        <f t="shared" si="3"/>
        <v>0</v>
      </c>
      <c r="L44">
        <f t="shared" si="3"/>
        <v>0</v>
      </c>
      <c r="M44">
        <f t="shared" si="3"/>
        <v>0</v>
      </c>
      <c r="N44" s="65"/>
      <c r="O44">
        <f t="shared" si="4"/>
        <v>0</v>
      </c>
      <c r="P44">
        <f t="shared" si="4"/>
        <v>0</v>
      </c>
      <c r="Q44">
        <f t="shared" si="4"/>
        <v>0</v>
      </c>
      <c r="R44">
        <f t="shared" si="4"/>
        <v>0</v>
      </c>
      <c r="S44">
        <f t="shared" si="2"/>
        <v>0</v>
      </c>
    </row>
    <row r="45" spans="1:19" ht="15" customHeight="1">
      <c r="A45" s="82"/>
      <c r="B45" s="7"/>
      <c r="C45" s="7"/>
      <c r="D45" s="7"/>
      <c r="E45" s="7"/>
      <c r="F45" s="8"/>
      <c r="G45" s="9"/>
      <c r="I45">
        <f t="shared" si="3"/>
        <v>0</v>
      </c>
      <c r="J45">
        <f t="shared" si="3"/>
        <v>0</v>
      </c>
      <c r="K45">
        <f t="shared" si="3"/>
        <v>0</v>
      </c>
      <c r="L45">
        <f t="shared" si="3"/>
        <v>0</v>
      </c>
      <c r="M45">
        <f t="shared" si="3"/>
        <v>0</v>
      </c>
      <c r="N45" s="65"/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2"/>
        <v>0</v>
      </c>
    </row>
    <row r="46" spans="1:19" ht="15" customHeight="1">
      <c r="A46" s="82"/>
      <c r="B46" s="66"/>
      <c r="C46" s="66"/>
      <c r="D46" s="66"/>
      <c r="E46" s="7"/>
      <c r="F46" s="8"/>
      <c r="G46" s="9"/>
      <c r="I46">
        <f t="shared" si="3"/>
        <v>0</v>
      </c>
      <c r="J46">
        <f t="shared" si="3"/>
        <v>0</v>
      </c>
      <c r="K46">
        <f t="shared" si="3"/>
        <v>0</v>
      </c>
      <c r="L46">
        <f t="shared" si="3"/>
        <v>0</v>
      </c>
      <c r="M46">
        <f t="shared" si="3"/>
        <v>0</v>
      </c>
      <c r="N46" s="65"/>
      <c r="O46">
        <f t="shared" si="4"/>
        <v>0</v>
      </c>
      <c r="P46">
        <f t="shared" si="4"/>
        <v>0</v>
      </c>
      <c r="Q46">
        <f t="shared" si="4"/>
        <v>0</v>
      </c>
      <c r="R46">
        <f t="shared" si="4"/>
        <v>0</v>
      </c>
      <c r="S46">
        <f t="shared" si="2"/>
        <v>0</v>
      </c>
    </row>
    <row r="47" spans="1:19" ht="15" customHeight="1">
      <c r="A47" s="82"/>
      <c r="B47" s="15" t="s">
        <v>596</v>
      </c>
      <c r="C47" s="15"/>
      <c r="D47" s="15"/>
      <c r="E47" s="7"/>
      <c r="F47" s="7"/>
      <c r="G47" s="9"/>
      <c r="I47">
        <f t="shared" si="3"/>
        <v>0</v>
      </c>
      <c r="J47">
        <f t="shared" si="3"/>
        <v>0</v>
      </c>
      <c r="K47">
        <f t="shared" si="3"/>
        <v>0</v>
      </c>
      <c r="L47">
        <f t="shared" si="3"/>
        <v>0</v>
      </c>
      <c r="M47">
        <f t="shared" si="3"/>
        <v>0</v>
      </c>
      <c r="N47" s="65"/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2"/>
        <v>0</v>
      </c>
    </row>
    <row r="48" spans="1:19" ht="15" customHeight="1">
      <c r="A48" s="82" t="s">
        <v>597</v>
      </c>
      <c r="B48" s="7" t="s">
        <v>75</v>
      </c>
      <c r="C48" s="7"/>
      <c r="D48" s="7"/>
      <c r="E48" s="7">
        <v>16.74</v>
      </c>
      <c r="F48" s="22" t="s">
        <v>3</v>
      </c>
      <c r="G48" s="47" t="s">
        <v>27</v>
      </c>
      <c r="I48">
        <f t="shared" si="3"/>
        <v>0</v>
      </c>
      <c r="J48">
        <f t="shared" si="3"/>
        <v>16.74</v>
      </c>
      <c r="K48">
        <f t="shared" si="3"/>
        <v>0</v>
      </c>
      <c r="L48">
        <f t="shared" si="3"/>
        <v>0</v>
      </c>
      <c r="M48">
        <f t="shared" si="3"/>
        <v>0</v>
      </c>
      <c r="N48" s="65"/>
      <c r="O48">
        <f t="shared" si="4"/>
        <v>0</v>
      </c>
      <c r="P48">
        <f t="shared" si="4"/>
        <v>0</v>
      </c>
      <c r="Q48">
        <f t="shared" si="4"/>
        <v>0</v>
      </c>
      <c r="R48">
        <f t="shared" si="4"/>
        <v>0</v>
      </c>
      <c r="S48">
        <f t="shared" si="2"/>
        <v>0</v>
      </c>
    </row>
    <row r="49" spans="1:19" ht="15" customHeight="1">
      <c r="A49" s="82" t="s">
        <v>598</v>
      </c>
      <c r="B49" s="7" t="s">
        <v>599</v>
      </c>
      <c r="C49" s="7"/>
      <c r="D49" s="7"/>
      <c r="E49" s="7">
        <v>46.89</v>
      </c>
      <c r="F49" s="22" t="s">
        <v>2</v>
      </c>
      <c r="G49" s="47" t="s">
        <v>27</v>
      </c>
      <c r="H49" s="73" t="s">
        <v>16</v>
      </c>
      <c r="I49">
        <f t="shared" si="3"/>
        <v>0</v>
      </c>
      <c r="J49">
        <f t="shared" si="3"/>
        <v>0</v>
      </c>
      <c r="K49">
        <f t="shared" si="3"/>
        <v>0</v>
      </c>
      <c r="L49">
        <f t="shared" si="3"/>
        <v>0</v>
      </c>
      <c r="M49">
        <f t="shared" si="3"/>
        <v>0</v>
      </c>
      <c r="N49" s="65"/>
      <c r="O49">
        <f t="shared" si="4"/>
        <v>0</v>
      </c>
      <c r="P49">
        <f t="shared" si="4"/>
        <v>0</v>
      </c>
      <c r="Q49">
        <f t="shared" si="4"/>
        <v>0</v>
      </c>
      <c r="R49">
        <f t="shared" si="4"/>
        <v>0</v>
      </c>
      <c r="S49">
        <f t="shared" si="2"/>
        <v>46.89</v>
      </c>
    </row>
    <row r="50" spans="1:19" ht="15" customHeight="1">
      <c r="A50" s="82"/>
      <c r="B50" s="7"/>
      <c r="C50" s="7"/>
      <c r="D50" s="7"/>
      <c r="F50" s="7"/>
      <c r="G50" s="9"/>
      <c r="I50">
        <f t="shared" si="3"/>
        <v>0</v>
      </c>
      <c r="J50">
        <f t="shared" si="3"/>
        <v>0</v>
      </c>
      <c r="K50">
        <f t="shared" si="3"/>
        <v>0</v>
      </c>
      <c r="L50">
        <f t="shared" si="3"/>
        <v>0</v>
      </c>
      <c r="M50">
        <f t="shared" si="3"/>
        <v>0</v>
      </c>
      <c r="N50" s="65"/>
      <c r="O50">
        <f t="shared" si="4"/>
        <v>0</v>
      </c>
      <c r="P50">
        <f t="shared" si="4"/>
        <v>0</v>
      </c>
      <c r="Q50">
        <f t="shared" si="4"/>
        <v>0</v>
      </c>
      <c r="R50">
        <f t="shared" si="4"/>
        <v>0</v>
      </c>
      <c r="S50">
        <f t="shared" si="2"/>
        <v>0</v>
      </c>
    </row>
    <row r="51" spans="1:7" ht="15" customHeight="1">
      <c r="A51" s="82"/>
      <c r="B51" s="7" t="s">
        <v>600</v>
      </c>
      <c r="C51" s="7"/>
      <c r="D51" s="7"/>
      <c r="E51" s="50">
        <f>SUM(E48:E50)</f>
        <v>63.629999999999995</v>
      </c>
      <c r="F51" s="8"/>
      <c r="G51" s="9"/>
    </row>
    <row r="52" spans="1:7" ht="15" customHeight="1">
      <c r="A52" s="82"/>
      <c r="B52" s="7"/>
      <c r="C52" s="7"/>
      <c r="D52" s="7"/>
      <c r="F52" s="8"/>
      <c r="G52" s="9"/>
    </row>
    <row r="53" spans="1:7" ht="15" customHeight="1">
      <c r="A53" s="82"/>
      <c r="F53" s="8"/>
      <c r="G53" s="9"/>
    </row>
    <row r="54" spans="1:7" ht="15" customHeight="1">
      <c r="A54" s="82"/>
      <c r="B54" s="50" t="s">
        <v>601</v>
      </c>
      <c r="E54" s="50">
        <f>E51+E43+E31</f>
        <v>544.1099999999999</v>
      </c>
      <c r="F54" s="99">
        <f>SUM(I4:S4)</f>
        <v>544.11</v>
      </c>
      <c r="G54" s="9"/>
    </row>
    <row r="55" spans="1:7" ht="15" customHeight="1">
      <c r="A55" s="82"/>
      <c r="B55" s="7"/>
      <c r="C55" s="7"/>
      <c r="D55" s="7"/>
      <c r="E55" s="100"/>
      <c r="F55" s="8"/>
      <c r="G55" s="9"/>
    </row>
    <row r="56" spans="1:7" ht="15" customHeight="1">
      <c r="A56" s="82"/>
      <c r="F56" s="8"/>
      <c r="G56" s="9"/>
    </row>
    <row r="57" spans="1:7" ht="15" customHeight="1">
      <c r="A57" s="82"/>
      <c r="F57" s="8"/>
      <c r="G57" s="9"/>
    </row>
    <row r="58" spans="1:7" ht="15" customHeight="1">
      <c r="A58" s="82"/>
      <c r="F58" s="8"/>
      <c r="G58" s="9"/>
    </row>
    <row r="59" spans="1:7" ht="15" customHeight="1">
      <c r="A59" s="82"/>
      <c r="F59" s="8"/>
      <c r="G59" s="9"/>
    </row>
    <row r="60" spans="1:7" ht="15" customHeight="1">
      <c r="A60" s="82"/>
      <c r="F60" s="8"/>
      <c r="G60" s="9"/>
    </row>
    <row r="61" spans="1:7" ht="15" customHeight="1">
      <c r="A61" s="82"/>
      <c r="F61" s="8"/>
      <c r="G61" s="9"/>
    </row>
    <row r="62" spans="1:7" ht="15" customHeight="1">
      <c r="A62" s="82"/>
      <c r="F62" s="8"/>
      <c r="G62" s="9"/>
    </row>
    <row r="63" spans="1:7" ht="15" customHeight="1">
      <c r="A63" s="82"/>
      <c r="F63" s="8"/>
      <c r="G63" s="9"/>
    </row>
    <row r="64" spans="1:7" ht="15" customHeight="1">
      <c r="A64" s="82"/>
      <c r="F64" s="8"/>
      <c r="G64" s="9"/>
    </row>
    <row r="65" spans="1:7" ht="15" customHeight="1">
      <c r="A65" s="82"/>
      <c r="F65" s="8"/>
      <c r="G65" s="9"/>
    </row>
    <row r="66" spans="1:7" ht="15" customHeight="1">
      <c r="A66" s="82"/>
      <c r="F66" s="8"/>
      <c r="G66" s="9"/>
    </row>
    <row r="67" spans="1:7" ht="15" customHeight="1">
      <c r="A67" s="82"/>
      <c r="E67" s="91"/>
      <c r="F67" s="8"/>
      <c r="G67" s="9"/>
    </row>
    <row r="68" spans="1:7" ht="15" customHeight="1">
      <c r="A68" s="82"/>
      <c r="B68" s="91"/>
      <c r="C68" s="91"/>
      <c r="D68" s="91"/>
      <c r="E68" s="91"/>
      <c r="F68" s="8"/>
      <c r="G68" s="9"/>
    </row>
    <row r="69" spans="1:7" ht="15" customHeight="1">
      <c r="A69" s="82"/>
      <c r="B69" s="7"/>
      <c r="C69" s="7"/>
      <c r="D69" s="7"/>
      <c r="F69" s="8"/>
      <c r="G69" s="9"/>
    </row>
    <row r="70" spans="1:7" ht="15" customHeight="1">
      <c r="A70" s="82"/>
      <c r="F70" s="8"/>
      <c r="G70" s="9"/>
    </row>
    <row r="71" spans="1:7" ht="15" customHeight="1">
      <c r="A71" s="82"/>
      <c r="F71" s="8"/>
      <c r="G71" s="9"/>
    </row>
    <row r="72" spans="1:7" ht="15" customHeight="1">
      <c r="A72" s="82"/>
      <c r="F72" s="8"/>
      <c r="G72" s="9"/>
    </row>
    <row r="73" spans="1:7" ht="15" customHeight="1">
      <c r="A73" s="82"/>
      <c r="B73" s="91"/>
      <c r="C73" s="91"/>
      <c r="D73" s="91"/>
      <c r="E73" s="91"/>
      <c r="F73" s="8"/>
      <c r="G73" s="9"/>
    </row>
    <row r="74" spans="1:7" ht="15" customHeight="1">
      <c r="A74" s="82"/>
      <c r="B74" s="91"/>
      <c r="C74" s="91"/>
      <c r="D74" s="91"/>
      <c r="E74" s="91"/>
      <c r="F74" s="8"/>
      <c r="G74" s="9"/>
    </row>
    <row r="75" spans="1:7" ht="15" customHeight="1">
      <c r="A75" s="92"/>
      <c r="B75" s="91"/>
      <c r="C75" s="91"/>
      <c r="D75" s="91"/>
      <c r="E75" s="91"/>
      <c r="F75" s="8"/>
      <c r="G75" s="9"/>
    </row>
    <row r="76" spans="1:7" ht="15" customHeight="1">
      <c r="A76" s="92"/>
      <c r="B76" s="91"/>
      <c r="C76" s="91"/>
      <c r="D76" s="91"/>
      <c r="E76" s="91"/>
      <c r="F76" s="8"/>
      <c r="G76" s="9"/>
    </row>
    <row r="77" spans="1:7" ht="15" customHeight="1">
      <c r="A77" s="92"/>
      <c r="B77" s="91"/>
      <c r="C77" s="91"/>
      <c r="D77" s="91"/>
      <c r="E77" s="91"/>
      <c r="F77" s="8"/>
      <c r="G77" s="9"/>
    </row>
    <row r="78" spans="1:7" ht="15" customHeight="1">
      <c r="A78" s="93"/>
      <c r="B78" s="7"/>
      <c r="C78" s="7"/>
      <c r="D78" s="7"/>
      <c r="E78" s="7"/>
      <c r="F78" s="56"/>
      <c r="G78" s="57"/>
    </row>
    <row r="79" spans="1:7" ht="15" customHeight="1">
      <c r="A79" s="93"/>
      <c r="B79" s="7"/>
      <c r="C79" s="7"/>
      <c r="D79" s="7"/>
      <c r="E79" s="48"/>
      <c r="F79" s="56"/>
      <c r="G79" s="57"/>
    </row>
    <row r="80" spans="1:7" ht="14.25">
      <c r="A80" s="82"/>
      <c r="B80" s="48"/>
      <c r="C80" s="48"/>
      <c r="D80" s="48"/>
      <c r="E80" s="48"/>
      <c r="F80" s="56"/>
      <c r="G80" s="57"/>
    </row>
    <row r="150" spans="2:5" ht="14.25">
      <c r="B150" s="2" t="s">
        <v>220</v>
      </c>
      <c r="C150" s="2"/>
      <c r="D150" s="2"/>
      <c r="E150" s="50">
        <v>104.65</v>
      </c>
    </row>
  </sheetData>
  <sheetProtection selectLockedCells="1" selectUnlockedCells="1"/>
  <autoFilter ref="A5:S5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28">
      <selection activeCell="B64" sqref="B64"/>
    </sheetView>
  </sheetViews>
  <sheetFormatPr defaultColWidth="11.421875" defaultRowHeight="15"/>
  <cols>
    <col min="1" max="1" width="7.28125" style="69" customWidth="1"/>
    <col min="2" max="4" width="42.00390625" style="69" customWidth="1"/>
    <col min="5" max="5" width="11.28125" style="69" customWidth="1"/>
    <col min="6" max="6" width="26.57421875" style="59" customWidth="1"/>
    <col min="7" max="7" width="21.421875" style="60" customWidth="1"/>
    <col min="8" max="19" width="10.7109375" style="73" customWidth="1"/>
    <col min="20" max="16384" width="11.421875" style="73" customWidth="1"/>
  </cols>
  <sheetData>
    <row r="1" spans="1:7" ht="15" customHeight="1">
      <c r="A1" s="7"/>
      <c r="B1" s="7" t="s">
        <v>602</v>
      </c>
      <c r="C1" s="7"/>
      <c r="D1" s="7"/>
      <c r="E1" s="7"/>
      <c r="F1" s="8"/>
      <c r="G1" s="9"/>
    </row>
    <row r="2" spans="1:19" ht="30" customHeight="1">
      <c r="A2" s="7"/>
      <c r="B2" s="7"/>
      <c r="C2" s="7"/>
      <c r="D2" s="7"/>
      <c r="E2" s="7"/>
      <c r="F2" s="8"/>
      <c r="G2" s="9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</row>
    <row r="3" spans="1:19" ht="15" customHeight="1">
      <c r="A3" s="7" t="s">
        <v>12</v>
      </c>
      <c r="B3" s="7" t="s">
        <v>13</v>
      </c>
      <c r="C3" s="7" t="s">
        <v>14</v>
      </c>
      <c r="D3" s="7" t="s">
        <v>15</v>
      </c>
      <c r="H3" s="14"/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</row>
    <row r="4" spans="1:19" ht="18" customHeight="1">
      <c r="A4" s="77"/>
      <c r="B4" s="15" t="s">
        <v>603</v>
      </c>
      <c r="C4" s="15"/>
      <c r="D4" s="15"/>
      <c r="E4" s="52" t="s">
        <v>19</v>
      </c>
      <c r="F4" s="8" t="s">
        <v>20</v>
      </c>
      <c r="G4" s="9" t="s">
        <v>21</v>
      </c>
      <c r="H4" s="8"/>
      <c r="I4" s="62">
        <f>SUM(I6:I139)</f>
        <v>0</v>
      </c>
      <c r="J4" s="62">
        <f aca="true" t="shared" si="0" ref="J4:S4">SUM(J6:J139)</f>
        <v>862.1800000000002</v>
      </c>
      <c r="K4" s="62">
        <f t="shared" si="0"/>
        <v>0</v>
      </c>
      <c r="L4" s="62">
        <f t="shared" si="0"/>
        <v>22.41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25.18</v>
      </c>
      <c r="Q4" s="62">
        <f t="shared" si="0"/>
        <v>0</v>
      </c>
      <c r="R4" s="62">
        <f t="shared" si="0"/>
        <v>0</v>
      </c>
      <c r="S4" s="62">
        <f t="shared" si="0"/>
        <v>86.35000000000001</v>
      </c>
    </row>
    <row r="5" spans="1:18" ht="15" customHeight="1">
      <c r="A5" s="77"/>
      <c r="B5" s="15"/>
      <c r="C5" s="15"/>
      <c r="D5" s="15"/>
      <c r="E5" s="15"/>
      <c r="F5" s="16"/>
      <c r="G5" s="19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77"/>
      <c r="B6" s="15" t="s">
        <v>604</v>
      </c>
      <c r="C6" s="15"/>
      <c r="D6" s="15"/>
      <c r="E6" s="15"/>
      <c r="F6" s="16"/>
      <c r="G6" s="19"/>
      <c r="I6"/>
      <c r="J6"/>
      <c r="K6"/>
      <c r="L6"/>
      <c r="M6"/>
      <c r="N6"/>
      <c r="O6"/>
      <c r="P6"/>
      <c r="Q6"/>
      <c r="R6"/>
    </row>
    <row r="7" spans="1:19" s="84" customFormat="1" ht="15" customHeight="1">
      <c r="A7" s="82" t="s">
        <v>605</v>
      </c>
      <c r="B7" s="83" t="s">
        <v>606</v>
      </c>
      <c r="C7" s="83"/>
      <c r="D7" s="83"/>
      <c r="E7" s="7">
        <v>26.26</v>
      </c>
      <c r="F7" s="22" t="s">
        <v>3</v>
      </c>
      <c r="G7" s="47" t="s">
        <v>27</v>
      </c>
      <c r="I7">
        <f>IF($H7="tak",0,IF($F7=I$2,$E7,0))</f>
        <v>0</v>
      </c>
      <c r="J7">
        <f aca="true" t="shared" si="1" ref="J7:R22">IF($H7="tak",0,IF($F7=J$2,$E7,0))</f>
        <v>26.26</v>
      </c>
      <c r="K7">
        <f t="shared" si="1"/>
        <v>0</v>
      </c>
      <c r="L7">
        <f t="shared" si="1"/>
        <v>0</v>
      </c>
      <c r="M7">
        <f t="shared" si="1"/>
        <v>0</v>
      </c>
      <c r="N7"/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aca="true" t="shared" si="2" ref="S7:S60">IF($H7="tak",$E7,0)</f>
        <v>0</v>
      </c>
    </row>
    <row r="8" spans="1:19" s="84" customFormat="1" ht="15" customHeight="1">
      <c r="A8" s="82" t="s">
        <v>607</v>
      </c>
      <c r="B8" s="83" t="s">
        <v>29</v>
      </c>
      <c r="C8" s="83"/>
      <c r="D8" s="83"/>
      <c r="E8" s="7">
        <v>31.53</v>
      </c>
      <c r="F8" s="22" t="s">
        <v>3</v>
      </c>
      <c r="G8" s="47" t="s">
        <v>27</v>
      </c>
      <c r="I8">
        <f aca="true" t="shared" si="3" ref="I8:M54">IF($H8="tak",0,IF($F8=I$2,$E8,0))</f>
        <v>0</v>
      </c>
      <c r="J8">
        <f t="shared" si="1"/>
        <v>31.53</v>
      </c>
      <c r="K8">
        <f t="shared" si="1"/>
        <v>0</v>
      </c>
      <c r="L8">
        <f t="shared" si="1"/>
        <v>0</v>
      </c>
      <c r="M8">
        <f t="shared" si="1"/>
        <v>0</v>
      </c>
      <c r="N8" s="65"/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2"/>
        <v>0</v>
      </c>
    </row>
    <row r="9" spans="1:19" s="84" customFormat="1" ht="15" customHeight="1">
      <c r="A9" s="82" t="s">
        <v>608</v>
      </c>
      <c r="B9" s="83" t="s">
        <v>460</v>
      </c>
      <c r="C9" s="83"/>
      <c r="D9" s="83"/>
      <c r="E9" s="7">
        <v>0</v>
      </c>
      <c r="F9" s="22" t="s">
        <v>3</v>
      </c>
      <c r="G9" s="47" t="s">
        <v>27</v>
      </c>
      <c r="I9">
        <f t="shared" si="3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 s="65"/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2"/>
        <v>0</v>
      </c>
    </row>
    <row r="10" spans="1:19" s="84" customFormat="1" ht="15" customHeight="1">
      <c r="A10" s="82" t="s">
        <v>609</v>
      </c>
      <c r="B10" s="83" t="s">
        <v>325</v>
      </c>
      <c r="C10" s="83"/>
      <c r="D10" s="83"/>
      <c r="E10" s="7">
        <v>2.89</v>
      </c>
      <c r="F10" s="22" t="s">
        <v>3</v>
      </c>
      <c r="G10" s="47" t="s">
        <v>27</v>
      </c>
      <c r="I10">
        <f t="shared" si="3"/>
        <v>0</v>
      </c>
      <c r="J10">
        <f t="shared" si="1"/>
        <v>2.89</v>
      </c>
      <c r="K10">
        <f t="shared" si="1"/>
        <v>0</v>
      </c>
      <c r="L10">
        <f t="shared" si="1"/>
        <v>0</v>
      </c>
      <c r="M10">
        <f t="shared" si="1"/>
        <v>0</v>
      </c>
      <c r="N10" s="65"/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2"/>
        <v>0</v>
      </c>
    </row>
    <row r="11" spans="1:19" s="84" customFormat="1" ht="15" customHeight="1">
      <c r="A11" s="82" t="s">
        <v>610</v>
      </c>
      <c r="B11" s="83" t="s">
        <v>463</v>
      </c>
      <c r="C11" s="83"/>
      <c r="D11" s="83"/>
      <c r="E11" s="7">
        <v>60.5</v>
      </c>
      <c r="F11" s="22" t="s">
        <v>3</v>
      </c>
      <c r="G11" s="47" t="s">
        <v>27</v>
      </c>
      <c r="I11">
        <f t="shared" si="3"/>
        <v>0</v>
      </c>
      <c r="J11">
        <f t="shared" si="1"/>
        <v>60.5</v>
      </c>
      <c r="K11">
        <f t="shared" si="1"/>
        <v>0</v>
      </c>
      <c r="L11">
        <f t="shared" si="1"/>
        <v>0</v>
      </c>
      <c r="M11">
        <f t="shared" si="1"/>
        <v>0</v>
      </c>
      <c r="N11" s="65"/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2"/>
        <v>0</v>
      </c>
    </row>
    <row r="12" spans="1:19" s="84" customFormat="1" ht="15" customHeight="1">
      <c r="A12" s="82" t="s">
        <v>611</v>
      </c>
      <c r="B12" s="83" t="s">
        <v>561</v>
      </c>
      <c r="C12" s="83"/>
      <c r="D12" s="83"/>
      <c r="E12" s="91">
        <v>4.7</v>
      </c>
      <c r="F12" s="22" t="s">
        <v>5</v>
      </c>
      <c r="G12" s="47" t="s">
        <v>27</v>
      </c>
      <c r="I12">
        <f t="shared" si="3"/>
        <v>0</v>
      </c>
      <c r="J12">
        <f t="shared" si="1"/>
        <v>0</v>
      </c>
      <c r="K12">
        <f t="shared" si="1"/>
        <v>0</v>
      </c>
      <c r="L12">
        <f t="shared" si="1"/>
        <v>4.7</v>
      </c>
      <c r="M12">
        <f t="shared" si="1"/>
        <v>0</v>
      </c>
      <c r="N12" s="65"/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2"/>
        <v>0</v>
      </c>
    </row>
    <row r="13" spans="1:19" s="84" customFormat="1" ht="15" customHeight="1">
      <c r="A13" s="82" t="s">
        <v>612</v>
      </c>
      <c r="B13" s="83" t="s">
        <v>563</v>
      </c>
      <c r="C13" s="83"/>
      <c r="D13" s="83"/>
      <c r="E13" s="91">
        <v>3.77</v>
      </c>
      <c r="F13" s="22" t="s">
        <v>5</v>
      </c>
      <c r="G13" s="47" t="s">
        <v>27</v>
      </c>
      <c r="I13">
        <f t="shared" si="3"/>
        <v>0</v>
      </c>
      <c r="J13">
        <f t="shared" si="1"/>
        <v>0</v>
      </c>
      <c r="K13">
        <f t="shared" si="1"/>
        <v>0</v>
      </c>
      <c r="L13">
        <f t="shared" si="1"/>
        <v>3.77</v>
      </c>
      <c r="M13">
        <f t="shared" si="1"/>
        <v>0</v>
      </c>
      <c r="N13" s="65"/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2"/>
        <v>0</v>
      </c>
    </row>
    <row r="14" spans="1:19" s="84" customFormat="1" ht="15" customHeight="1">
      <c r="A14" s="82" t="s">
        <v>613</v>
      </c>
      <c r="B14" s="83" t="s">
        <v>565</v>
      </c>
      <c r="C14" s="83"/>
      <c r="D14" s="83"/>
      <c r="E14" s="91">
        <v>4.42</v>
      </c>
      <c r="F14" s="22" t="s">
        <v>5</v>
      </c>
      <c r="G14" s="47" t="s">
        <v>27</v>
      </c>
      <c r="I14">
        <f t="shared" si="3"/>
        <v>0</v>
      </c>
      <c r="J14">
        <f t="shared" si="1"/>
        <v>0</v>
      </c>
      <c r="K14">
        <f t="shared" si="1"/>
        <v>0</v>
      </c>
      <c r="L14">
        <f t="shared" si="1"/>
        <v>4.42</v>
      </c>
      <c r="M14">
        <f t="shared" si="1"/>
        <v>0</v>
      </c>
      <c r="N14" s="65"/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2"/>
        <v>0</v>
      </c>
    </row>
    <row r="15" spans="1:19" s="84" customFormat="1" ht="15" customHeight="1">
      <c r="A15" s="82" t="s">
        <v>614</v>
      </c>
      <c r="B15" s="83" t="s">
        <v>615</v>
      </c>
      <c r="C15" s="83"/>
      <c r="D15" s="83"/>
      <c r="E15" s="91">
        <v>14.62</v>
      </c>
      <c r="F15" s="22" t="s">
        <v>3</v>
      </c>
      <c r="G15" s="47" t="s">
        <v>27</v>
      </c>
      <c r="I15">
        <f t="shared" si="3"/>
        <v>0</v>
      </c>
      <c r="J15">
        <f t="shared" si="1"/>
        <v>14.62</v>
      </c>
      <c r="K15">
        <f t="shared" si="1"/>
        <v>0</v>
      </c>
      <c r="L15">
        <f t="shared" si="1"/>
        <v>0</v>
      </c>
      <c r="M15">
        <f t="shared" si="1"/>
        <v>0</v>
      </c>
      <c r="N15" s="65"/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2"/>
        <v>0</v>
      </c>
    </row>
    <row r="16" spans="1:19" s="84" customFormat="1" ht="15" customHeight="1">
      <c r="A16" s="82" t="s">
        <v>616</v>
      </c>
      <c r="B16" s="83" t="s">
        <v>569</v>
      </c>
      <c r="C16" s="83"/>
      <c r="D16" s="83"/>
      <c r="E16" s="91">
        <v>9.72</v>
      </c>
      <c r="F16" s="22" t="s">
        <v>3</v>
      </c>
      <c r="G16" s="47" t="s">
        <v>27</v>
      </c>
      <c r="I16">
        <f t="shared" si="3"/>
        <v>0</v>
      </c>
      <c r="J16">
        <f t="shared" si="1"/>
        <v>9.72</v>
      </c>
      <c r="K16">
        <f t="shared" si="1"/>
        <v>0</v>
      </c>
      <c r="L16">
        <f t="shared" si="1"/>
        <v>0</v>
      </c>
      <c r="M16">
        <f t="shared" si="1"/>
        <v>0</v>
      </c>
      <c r="N16" s="65"/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2"/>
        <v>0</v>
      </c>
    </row>
    <row r="17" spans="1:19" s="84" customFormat="1" ht="15" customHeight="1">
      <c r="A17" s="82" t="s">
        <v>617</v>
      </c>
      <c r="B17" s="83" t="s">
        <v>271</v>
      </c>
      <c r="C17" s="83"/>
      <c r="D17" s="83"/>
      <c r="E17" s="7">
        <v>1.9</v>
      </c>
      <c r="F17" s="22" t="s">
        <v>3</v>
      </c>
      <c r="G17" s="47" t="s">
        <v>27</v>
      </c>
      <c r="H17" s="84" t="s">
        <v>16</v>
      </c>
      <c r="I17">
        <f t="shared" si="3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1"/>
        <v>0</v>
      </c>
      <c r="N17" s="65"/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2"/>
        <v>1.9</v>
      </c>
    </row>
    <row r="18" spans="1:19" s="84" customFormat="1" ht="15" customHeight="1">
      <c r="A18" s="82" t="s">
        <v>618</v>
      </c>
      <c r="B18" s="83" t="s">
        <v>491</v>
      </c>
      <c r="C18" s="83"/>
      <c r="D18" s="83"/>
      <c r="E18" s="7">
        <v>39.4</v>
      </c>
      <c r="F18" s="22" t="s">
        <v>3</v>
      </c>
      <c r="G18" s="47" t="s">
        <v>27</v>
      </c>
      <c r="I18">
        <f t="shared" si="3"/>
        <v>0</v>
      </c>
      <c r="J18">
        <f t="shared" si="1"/>
        <v>39.4</v>
      </c>
      <c r="K18">
        <f t="shared" si="1"/>
        <v>0</v>
      </c>
      <c r="L18">
        <f t="shared" si="1"/>
        <v>0</v>
      </c>
      <c r="M18">
        <f t="shared" si="1"/>
        <v>0</v>
      </c>
      <c r="N18" s="65"/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2"/>
        <v>0</v>
      </c>
    </row>
    <row r="19" spans="1:19" s="84" customFormat="1" ht="15" customHeight="1">
      <c r="A19" s="82" t="s">
        <v>619</v>
      </c>
      <c r="B19" s="83" t="s">
        <v>620</v>
      </c>
      <c r="C19" s="83"/>
      <c r="D19" s="83"/>
      <c r="E19" s="7">
        <v>22.38</v>
      </c>
      <c r="F19" s="22" t="s">
        <v>3</v>
      </c>
      <c r="G19" s="47" t="s">
        <v>48</v>
      </c>
      <c r="I19">
        <f t="shared" si="3"/>
        <v>0</v>
      </c>
      <c r="J19">
        <f t="shared" si="1"/>
        <v>22.38</v>
      </c>
      <c r="K19">
        <f t="shared" si="1"/>
        <v>0</v>
      </c>
      <c r="L19">
        <f t="shared" si="1"/>
        <v>0</v>
      </c>
      <c r="M19">
        <f t="shared" si="1"/>
        <v>0</v>
      </c>
      <c r="N19" s="65"/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2"/>
        <v>0</v>
      </c>
    </row>
    <row r="20" spans="1:19" s="84" customFormat="1" ht="15" customHeight="1">
      <c r="A20" s="82" t="s">
        <v>621</v>
      </c>
      <c r="B20" s="83" t="s">
        <v>622</v>
      </c>
      <c r="C20" s="83"/>
      <c r="D20" s="83"/>
      <c r="E20" s="7">
        <v>21.73</v>
      </c>
      <c r="F20" s="22" t="s">
        <v>3</v>
      </c>
      <c r="G20" s="47" t="s">
        <v>48</v>
      </c>
      <c r="I20">
        <f t="shared" si="3"/>
        <v>0</v>
      </c>
      <c r="J20">
        <f t="shared" si="1"/>
        <v>21.73</v>
      </c>
      <c r="K20">
        <f t="shared" si="1"/>
        <v>0</v>
      </c>
      <c r="L20">
        <f t="shared" si="1"/>
        <v>0</v>
      </c>
      <c r="M20">
        <f t="shared" si="1"/>
        <v>0</v>
      </c>
      <c r="N20" s="65"/>
      <c r="O20">
        <f t="shared" si="1"/>
        <v>0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2"/>
        <v>0</v>
      </c>
    </row>
    <row r="21" spans="1:19" s="84" customFormat="1" ht="15" customHeight="1">
      <c r="A21" s="82" t="s">
        <v>623</v>
      </c>
      <c r="B21" s="83" t="s">
        <v>624</v>
      </c>
      <c r="C21" s="83"/>
      <c r="D21" s="83"/>
      <c r="E21" s="7">
        <v>21.51</v>
      </c>
      <c r="F21" s="22" t="s">
        <v>3</v>
      </c>
      <c r="G21" s="47" t="s">
        <v>48</v>
      </c>
      <c r="I21">
        <f t="shared" si="3"/>
        <v>0</v>
      </c>
      <c r="J21">
        <f t="shared" si="1"/>
        <v>21.51</v>
      </c>
      <c r="K21">
        <f t="shared" si="1"/>
        <v>0</v>
      </c>
      <c r="L21">
        <f t="shared" si="1"/>
        <v>0</v>
      </c>
      <c r="M21">
        <f t="shared" si="1"/>
        <v>0</v>
      </c>
      <c r="N21" s="65"/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2"/>
        <v>0</v>
      </c>
    </row>
    <row r="22" spans="1:19" s="84" customFormat="1" ht="15" customHeight="1">
      <c r="A22" s="82" t="s">
        <v>625</v>
      </c>
      <c r="B22" s="83" t="s">
        <v>626</v>
      </c>
      <c r="C22" s="83"/>
      <c r="D22" s="83"/>
      <c r="E22" s="6">
        <v>21.58</v>
      </c>
      <c r="F22" s="22" t="s">
        <v>3</v>
      </c>
      <c r="G22" s="47" t="s">
        <v>48</v>
      </c>
      <c r="I22">
        <f t="shared" si="3"/>
        <v>0</v>
      </c>
      <c r="J22">
        <f t="shared" si="1"/>
        <v>21.58</v>
      </c>
      <c r="K22">
        <f t="shared" si="1"/>
        <v>0</v>
      </c>
      <c r="L22">
        <f t="shared" si="1"/>
        <v>0</v>
      </c>
      <c r="M22">
        <f t="shared" si="1"/>
        <v>0</v>
      </c>
      <c r="N22" s="65"/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  <c r="S22">
        <f t="shared" si="2"/>
        <v>0</v>
      </c>
    </row>
    <row r="23" spans="1:19" s="84" customFormat="1" ht="15" customHeight="1">
      <c r="A23" s="82" t="s">
        <v>627</v>
      </c>
      <c r="B23" s="83" t="s">
        <v>628</v>
      </c>
      <c r="C23" s="83"/>
      <c r="D23" s="83"/>
      <c r="E23" s="6">
        <v>15.27</v>
      </c>
      <c r="F23" s="22" t="s">
        <v>3</v>
      </c>
      <c r="G23" s="47" t="s">
        <v>48</v>
      </c>
      <c r="I23">
        <f t="shared" si="3"/>
        <v>0</v>
      </c>
      <c r="J23">
        <f t="shared" si="3"/>
        <v>15.27</v>
      </c>
      <c r="K23">
        <f t="shared" si="3"/>
        <v>0</v>
      </c>
      <c r="L23">
        <f t="shared" si="3"/>
        <v>0</v>
      </c>
      <c r="M23">
        <f t="shared" si="3"/>
        <v>0</v>
      </c>
      <c r="N23" s="65"/>
      <c r="O23">
        <f aca="true" t="shared" si="4" ref="O23:R54">IF($H23="tak",0,IF($F23=O$2,$E23,0))</f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2"/>
        <v>0</v>
      </c>
    </row>
    <row r="24" spans="1:19" s="84" customFormat="1" ht="15" customHeight="1">
      <c r="A24" s="82" t="s">
        <v>629</v>
      </c>
      <c r="B24" s="83" t="s">
        <v>630</v>
      </c>
      <c r="C24" s="83"/>
      <c r="D24" s="83"/>
      <c r="E24" s="6">
        <v>21.42</v>
      </c>
      <c r="F24" s="22" t="s">
        <v>3</v>
      </c>
      <c r="G24" s="47" t="s">
        <v>48</v>
      </c>
      <c r="I24">
        <f t="shared" si="3"/>
        <v>0</v>
      </c>
      <c r="J24">
        <f t="shared" si="3"/>
        <v>21.42</v>
      </c>
      <c r="K24">
        <f t="shared" si="3"/>
        <v>0</v>
      </c>
      <c r="L24">
        <f t="shared" si="3"/>
        <v>0</v>
      </c>
      <c r="M24">
        <f t="shared" si="3"/>
        <v>0</v>
      </c>
      <c r="N24" s="65"/>
      <c r="O24">
        <f t="shared" si="4"/>
        <v>0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2"/>
        <v>0</v>
      </c>
    </row>
    <row r="25" spans="1:19" ht="15" customHeight="1">
      <c r="A25" s="82" t="s">
        <v>631</v>
      </c>
      <c r="B25" s="83" t="s">
        <v>54</v>
      </c>
      <c r="C25" s="83"/>
      <c r="D25" s="83"/>
      <c r="E25" s="6">
        <v>32.64</v>
      </c>
      <c r="F25" s="22" t="s">
        <v>3</v>
      </c>
      <c r="G25" s="47" t="s">
        <v>27</v>
      </c>
      <c r="I25">
        <f t="shared" si="3"/>
        <v>0</v>
      </c>
      <c r="J25">
        <f t="shared" si="3"/>
        <v>32.64</v>
      </c>
      <c r="K25">
        <f t="shared" si="3"/>
        <v>0</v>
      </c>
      <c r="L25">
        <f t="shared" si="3"/>
        <v>0</v>
      </c>
      <c r="M25">
        <f t="shared" si="3"/>
        <v>0</v>
      </c>
      <c r="N25" s="65"/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2"/>
        <v>0</v>
      </c>
    </row>
    <row r="26" spans="1:19" ht="15" customHeight="1">
      <c r="A26" s="82" t="s">
        <v>632</v>
      </c>
      <c r="B26" s="83" t="s">
        <v>482</v>
      </c>
      <c r="C26" s="83"/>
      <c r="D26" s="83"/>
      <c r="E26" s="50">
        <v>0</v>
      </c>
      <c r="F26" s="22" t="s">
        <v>320</v>
      </c>
      <c r="G26" s="47" t="s">
        <v>320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 s="65"/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2"/>
        <v>0</v>
      </c>
    </row>
    <row r="27" spans="1:19" ht="15" customHeight="1">
      <c r="A27" s="82" t="s">
        <v>633</v>
      </c>
      <c r="B27" s="83"/>
      <c r="C27" s="83"/>
      <c r="D27" s="83"/>
      <c r="E27" s="50"/>
      <c r="F27" s="8" t="s">
        <v>41</v>
      </c>
      <c r="G27" s="9"/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 s="65"/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2"/>
        <v>0</v>
      </c>
    </row>
    <row r="28" spans="1:19" ht="15" customHeight="1">
      <c r="A28" s="82"/>
      <c r="B28" s="7" t="s">
        <v>634</v>
      </c>
      <c r="C28" s="7"/>
      <c r="D28" s="7"/>
      <c r="E28" s="50">
        <f>SUM(E7:E27)</f>
        <v>356.23999999999995</v>
      </c>
      <c r="F28" s="8" t="s">
        <v>41</v>
      </c>
      <c r="G28" s="9"/>
      <c r="I28">
        <f t="shared" si="3"/>
        <v>0</v>
      </c>
      <c r="J28">
        <f t="shared" si="3"/>
        <v>0</v>
      </c>
      <c r="K28">
        <f t="shared" si="3"/>
        <v>0</v>
      </c>
      <c r="L28">
        <f t="shared" si="3"/>
        <v>0</v>
      </c>
      <c r="M28">
        <f t="shared" si="3"/>
        <v>0</v>
      </c>
      <c r="N28" s="65"/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2"/>
        <v>0</v>
      </c>
    </row>
    <row r="29" spans="1:19" ht="15" customHeight="1">
      <c r="A29" s="82"/>
      <c r="B29" s="7"/>
      <c r="C29" s="7"/>
      <c r="D29" s="7"/>
      <c r="E29" s="50"/>
      <c r="F29" s="8" t="s">
        <v>41</v>
      </c>
      <c r="G29" s="9"/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 s="65"/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2"/>
        <v>0</v>
      </c>
    </row>
    <row r="30" spans="1:19" ht="15" customHeight="1">
      <c r="A30" s="82"/>
      <c r="B30" s="52"/>
      <c r="C30" s="52"/>
      <c r="D30" s="52"/>
      <c r="E30" s="50"/>
      <c r="F30" s="8" t="s">
        <v>41</v>
      </c>
      <c r="G30" s="9"/>
      <c r="I30">
        <f t="shared" si="3"/>
        <v>0</v>
      </c>
      <c r="J30">
        <f t="shared" si="3"/>
        <v>0</v>
      </c>
      <c r="K30">
        <f t="shared" si="3"/>
        <v>0</v>
      </c>
      <c r="L30">
        <f t="shared" si="3"/>
        <v>0</v>
      </c>
      <c r="M30">
        <f t="shared" si="3"/>
        <v>0</v>
      </c>
      <c r="N30" s="65"/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>
        <f t="shared" si="2"/>
        <v>0</v>
      </c>
    </row>
    <row r="31" spans="1:19" ht="15" customHeight="1">
      <c r="A31" s="82"/>
      <c r="B31" s="15" t="s">
        <v>635</v>
      </c>
      <c r="C31" s="15"/>
      <c r="D31" s="15"/>
      <c r="E31" s="50"/>
      <c r="F31" s="59" t="s">
        <v>41</v>
      </c>
      <c r="G31" s="9"/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 s="65"/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2"/>
        <v>0</v>
      </c>
    </row>
    <row r="32" spans="1:19" ht="15" customHeight="1">
      <c r="A32" s="82" t="s">
        <v>636</v>
      </c>
      <c r="B32" s="83" t="s">
        <v>637</v>
      </c>
      <c r="C32" s="83"/>
      <c r="D32" s="83"/>
      <c r="E32" s="83">
        <v>84.45</v>
      </c>
      <c r="F32" s="83" t="s">
        <v>2</v>
      </c>
      <c r="G32" s="47" t="s">
        <v>27</v>
      </c>
      <c r="H32" s="7" t="s">
        <v>16</v>
      </c>
      <c r="I32">
        <f t="shared" si="3"/>
        <v>0</v>
      </c>
      <c r="J32">
        <f t="shared" si="3"/>
        <v>0</v>
      </c>
      <c r="K32">
        <f t="shared" si="3"/>
        <v>0</v>
      </c>
      <c r="L32">
        <f t="shared" si="3"/>
        <v>0</v>
      </c>
      <c r="M32">
        <f t="shared" si="3"/>
        <v>0</v>
      </c>
      <c r="N32" s="65"/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2"/>
        <v>84.45</v>
      </c>
    </row>
    <row r="33" spans="1:19" ht="15" customHeight="1">
      <c r="A33" s="82" t="s">
        <v>638</v>
      </c>
      <c r="B33" s="83" t="s">
        <v>493</v>
      </c>
      <c r="C33" s="83"/>
      <c r="D33" s="83"/>
      <c r="E33" s="83">
        <v>26.8</v>
      </c>
      <c r="F33" s="22" t="s">
        <v>3</v>
      </c>
      <c r="G33" s="47" t="s">
        <v>27</v>
      </c>
      <c r="I33">
        <f t="shared" si="3"/>
        <v>0</v>
      </c>
      <c r="J33">
        <f t="shared" si="3"/>
        <v>26.8</v>
      </c>
      <c r="K33">
        <f t="shared" si="3"/>
        <v>0</v>
      </c>
      <c r="L33">
        <f t="shared" si="3"/>
        <v>0</v>
      </c>
      <c r="M33">
        <f t="shared" si="3"/>
        <v>0</v>
      </c>
      <c r="N33" s="65"/>
      <c r="O33">
        <f t="shared" si="4"/>
        <v>0</v>
      </c>
      <c r="P33">
        <f t="shared" si="4"/>
        <v>0</v>
      </c>
      <c r="Q33">
        <f t="shared" si="4"/>
        <v>0</v>
      </c>
      <c r="R33">
        <f t="shared" si="4"/>
        <v>0</v>
      </c>
      <c r="S33">
        <f t="shared" si="2"/>
        <v>0</v>
      </c>
    </row>
    <row r="34" spans="1:19" ht="15" customHeight="1">
      <c r="A34" s="82" t="s">
        <v>639</v>
      </c>
      <c r="B34" s="83" t="s">
        <v>340</v>
      </c>
      <c r="C34" s="83"/>
      <c r="D34" s="83"/>
      <c r="E34" s="83">
        <v>6.52</v>
      </c>
      <c r="F34" s="22" t="s">
        <v>3</v>
      </c>
      <c r="G34" s="47" t="s">
        <v>27</v>
      </c>
      <c r="I34">
        <f t="shared" si="3"/>
        <v>0</v>
      </c>
      <c r="J34">
        <f t="shared" si="3"/>
        <v>6.52</v>
      </c>
      <c r="K34">
        <f t="shared" si="3"/>
        <v>0</v>
      </c>
      <c r="L34">
        <f t="shared" si="3"/>
        <v>0</v>
      </c>
      <c r="M34">
        <f t="shared" si="3"/>
        <v>0</v>
      </c>
      <c r="N34" s="65"/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0</v>
      </c>
      <c r="S34">
        <f t="shared" si="2"/>
        <v>0</v>
      </c>
    </row>
    <row r="35" spans="1:19" ht="15" customHeight="1">
      <c r="A35" s="82"/>
      <c r="B35" s="83"/>
      <c r="C35" s="83"/>
      <c r="D35" s="83"/>
      <c r="E35" s="83"/>
      <c r="F35" s="83" t="s">
        <v>41</v>
      </c>
      <c r="G35" s="9"/>
      <c r="I35">
        <f t="shared" si="3"/>
        <v>0</v>
      </c>
      <c r="J35">
        <f t="shared" si="3"/>
        <v>0</v>
      </c>
      <c r="K35">
        <f t="shared" si="3"/>
        <v>0</v>
      </c>
      <c r="L35">
        <f t="shared" si="3"/>
        <v>0</v>
      </c>
      <c r="M35">
        <f t="shared" si="3"/>
        <v>0</v>
      </c>
      <c r="N35" s="65"/>
      <c r="O35">
        <f t="shared" si="4"/>
        <v>0</v>
      </c>
      <c r="P35">
        <f t="shared" si="4"/>
        <v>0</v>
      </c>
      <c r="Q35">
        <f t="shared" si="4"/>
        <v>0</v>
      </c>
      <c r="R35">
        <f t="shared" si="4"/>
        <v>0</v>
      </c>
      <c r="S35">
        <f t="shared" si="2"/>
        <v>0</v>
      </c>
    </row>
    <row r="36" spans="1:19" ht="15" customHeight="1">
      <c r="A36" s="82"/>
      <c r="B36" s="7" t="s">
        <v>634</v>
      </c>
      <c r="C36" s="7"/>
      <c r="D36" s="7"/>
      <c r="E36" s="83">
        <f>SUM(E32:E35)</f>
        <v>117.77</v>
      </c>
      <c r="F36" s="83" t="s">
        <v>41</v>
      </c>
      <c r="G36" s="9"/>
      <c r="I36">
        <f t="shared" si="3"/>
        <v>0</v>
      </c>
      <c r="J36">
        <f t="shared" si="3"/>
        <v>0</v>
      </c>
      <c r="K36">
        <f t="shared" si="3"/>
        <v>0</v>
      </c>
      <c r="L36">
        <f t="shared" si="3"/>
        <v>0</v>
      </c>
      <c r="M36">
        <f t="shared" si="3"/>
        <v>0</v>
      </c>
      <c r="N36" s="65"/>
      <c r="O36">
        <f t="shared" si="4"/>
        <v>0</v>
      </c>
      <c r="P36">
        <f t="shared" si="4"/>
        <v>0</v>
      </c>
      <c r="Q36">
        <f t="shared" si="4"/>
        <v>0</v>
      </c>
      <c r="R36">
        <f t="shared" si="4"/>
        <v>0</v>
      </c>
      <c r="S36">
        <f t="shared" si="2"/>
        <v>0</v>
      </c>
    </row>
    <row r="37" spans="1:19" ht="15" customHeight="1">
      <c r="A37" s="82"/>
      <c r="B37" s="7"/>
      <c r="C37" s="7"/>
      <c r="D37" s="7"/>
      <c r="E37" s="50"/>
      <c r="F37" s="49" t="s">
        <v>41</v>
      </c>
      <c r="G37" s="9"/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 s="65"/>
      <c r="O37">
        <f t="shared" si="4"/>
        <v>0</v>
      </c>
      <c r="P37">
        <f t="shared" si="4"/>
        <v>0</v>
      </c>
      <c r="Q37">
        <f t="shared" si="4"/>
        <v>0</v>
      </c>
      <c r="R37">
        <f t="shared" si="4"/>
        <v>0</v>
      </c>
      <c r="S37">
        <f t="shared" si="2"/>
        <v>0</v>
      </c>
    </row>
    <row r="38" spans="1:19" ht="15" customHeight="1">
      <c r="A38" s="82"/>
      <c r="B38" s="52"/>
      <c r="C38" s="52"/>
      <c r="D38" s="52"/>
      <c r="E38" s="50"/>
      <c r="F38" s="49" t="s">
        <v>41</v>
      </c>
      <c r="G38" s="9"/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  <c r="M38">
        <f t="shared" si="3"/>
        <v>0</v>
      </c>
      <c r="N38" s="65"/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2"/>
        <v>0</v>
      </c>
    </row>
    <row r="39" spans="1:19" ht="15" customHeight="1">
      <c r="A39" s="82"/>
      <c r="B39" s="15" t="s">
        <v>640</v>
      </c>
      <c r="C39" s="15"/>
      <c r="D39" s="15"/>
      <c r="E39" s="50"/>
      <c r="F39" s="83" t="s">
        <v>41</v>
      </c>
      <c r="G39" s="9"/>
      <c r="I39">
        <f t="shared" si="3"/>
        <v>0</v>
      </c>
      <c r="J39">
        <f t="shared" si="3"/>
        <v>0</v>
      </c>
      <c r="K39">
        <f t="shared" si="3"/>
        <v>0</v>
      </c>
      <c r="L39">
        <f t="shared" si="3"/>
        <v>0</v>
      </c>
      <c r="M39">
        <f t="shared" si="3"/>
        <v>0</v>
      </c>
      <c r="N39" s="65"/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2"/>
        <v>0</v>
      </c>
    </row>
    <row r="40" spans="1:19" ht="15" customHeight="1">
      <c r="A40" s="82" t="s">
        <v>641</v>
      </c>
      <c r="B40" s="83" t="s">
        <v>642</v>
      </c>
      <c r="C40" s="83"/>
      <c r="D40" s="83"/>
      <c r="E40" s="50">
        <v>150.58</v>
      </c>
      <c r="F40" s="22" t="s">
        <v>3</v>
      </c>
      <c r="G40" s="47" t="s">
        <v>253</v>
      </c>
      <c r="I40">
        <f t="shared" si="3"/>
        <v>0</v>
      </c>
      <c r="J40">
        <f t="shared" si="3"/>
        <v>150.58</v>
      </c>
      <c r="K40">
        <f t="shared" si="3"/>
        <v>0</v>
      </c>
      <c r="L40">
        <f t="shared" si="3"/>
        <v>0</v>
      </c>
      <c r="M40">
        <f t="shared" si="3"/>
        <v>0</v>
      </c>
      <c r="N40" s="65"/>
      <c r="O40">
        <f t="shared" si="4"/>
        <v>0</v>
      </c>
      <c r="P40">
        <f t="shared" si="4"/>
        <v>0</v>
      </c>
      <c r="Q40">
        <f t="shared" si="4"/>
        <v>0</v>
      </c>
      <c r="R40">
        <f t="shared" si="4"/>
        <v>0</v>
      </c>
      <c r="S40">
        <f t="shared" si="2"/>
        <v>0</v>
      </c>
    </row>
    <row r="41" spans="1:19" ht="15" customHeight="1">
      <c r="A41" s="82" t="s">
        <v>643</v>
      </c>
      <c r="B41" s="83" t="s">
        <v>502</v>
      </c>
      <c r="C41" s="83"/>
      <c r="D41" s="83"/>
      <c r="E41" s="91">
        <v>18.26</v>
      </c>
      <c r="F41" s="22" t="s">
        <v>3</v>
      </c>
      <c r="G41" s="47" t="s">
        <v>253</v>
      </c>
      <c r="I41">
        <f t="shared" si="3"/>
        <v>0</v>
      </c>
      <c r="J41">
        <f t="shared" si="3"/>
        <v>18.26</v>
      </c>
      <c r="K41">
        <f t="shared" si="3"/>
        <v>0</v>
      </c>
      <c r="L41">
        <f t="shared" si="3"/>
        <v>0</v>
      </c>
      <c r="M41">
        <f t="shared" si="3"/>
        <v>0</v>
      </c>
      <c r="N41" s="65"/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  <c r="S41">
        <f t="shared" si="2"/>
        <v>0</v>
      </c>
    </row>
    <row r="42" spans="1:19" ht="15" customHeight="1">
      <c r="A42" s="82" t="s">
        <v>644</v>
      </c>
      <c r="B42" s="83" t="s">
        <v>645</v>
      </c>
      <c r="C42" s="83"/>
      <c r="D42" s="83"/>
      <c r="E42" s="91">
        <v>108.57</v>
      </c>
      <c r="F42" s="22" t="s">
        <v>3</v>
      </c>
      <c r="G42" s="47" t="s">
        <v>253</v>
      </c>
      <c r="I42">
        <f t="shared" si="3"/>
        <v>0</v>
      </c>
      <c r="J42">
        <f t="shared" si="3"/>
        <v>108.57</v>
      </c>
      <c r="K42">
        <f t="shared" si="3"/>
        <v>0</v>
      </c>
      <c r="L42">
        <f t="shared" si="3"/>
        <v>0</v>
      </c>
      <c r="M42">
        <f t="shared" si="3"/>
        <v>0</v>
      </c>
      <c r="N42" s="65"/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  <c r="S42">
        <f t="shared" si="2"/>
        <v>0</v>
      </c>
    </row>
    <row r="43" spans="1:19" ht="15" customHeight="1">
      <c r="A43" s="82" t="s">
        <v>646</v>
      </c>
      <c r="B43" s="83" t="s">
        <v>647</v>
      </c>
      <c r="C43" s="83"/>
      <c r="D43" s="83"/>
      <c r="E43" s="91">
        <v>12.32</v>
      </c>
      <c r="F43" s="22" t="s">
        <v>3</v>
      </c>
      <c r="G43" s="47" t="s">
        <v>27</v>
      </c>
      <c r="I43">
        <f t="shared" si="3"/>
        <v>0</v>
      </c>
      <c r="J43">
        <f t="shared" si="3"/>
        <v>12.32</v>
      </c>
      <c r="K43">
        <f t="shared" si="3"/>
        <v>0</v>
      </c>
      <c r="L43">
        <f t="shared" si="3"/>
        <v>0</v>
      </c>
      <c r="M43">
        <f t="shared" si="3"/>
        <v>0</v>
      </c>
      <c r="N43" s="65"/>
      <c r="O43">
        <f t="shared" si="4"/>
        <v>0</v>
      </c>
      <c r="P43">
        <f t="shared" si="4"/>
        <v>0</v>
      </c>
      <c r="Q43">
        <f t="shared" si="4"/>
        <v>0</v>
      </c>
      <c r="R43">
        <f t="shared" si="4"/>
        <v>0</v>
      </c>
      <c r="S43">
        <f t="shared" si="2"/>
        <v>0</v>
      </c>
    </row>
    <row r="44" spans="1:19" ht="15" customHeight="1">
      <c r="A44" s="82" t="s">
        <v>648</v>
      </c>
      <c r="B44" s="7" t="s">
        <v>250</v>
      </c>
      <c r="C44" s="7"/>
      <c r="D44" s="7"/>
      <c r="E44" s="91">
        <v>38.46</v>
      </c>
      <c r="F44" s="22" t="s">
        <v>3</v>
      </c>
      <c r="G44" s="47" t="s">
        <v>253</v>
      </c>
      <c r="I44">
        <f t="shared" si="3"/>
        <v>0</v>
      </c>
      <c r="J44">
        <f t="shared" si="3"/>
        <v>38.46</v>
      </c>
      <c r="K44">
        <f t="shared" si="3"/>
        <v>0</v>
      </c>
      <c r="L44">
        <f t="shared" si="3"/>
        <v>0</v>
      </c>
      <c r="M44">
        <f t="shared" si="3"/>
        <v>0</v>
      </c>
      <c r="N44" s="65"/>
      <c r="O44">
        <f t="shared" si="4"/>
        <v>0</v>
      </c>
      <c r="P44">
        <f t="shared" si="4"/>
        <v>0</v>
      </c>
      <c r="Q44">
        <f t="shared" si="4"/>
        <v>0</v>
      </c>
      <c r="R44">
        <f t="shared" si="4"/>
        <v>0</v>
      </c>
      <c r="S44">
        <f t="shared" si="2"/>
        <v>0</v>
      </c>
    </row>
    <row r="45" spans="1:19" ht="15" customHeight="1">
      <c r="A45" s="82" t="s">
        <v>649</v>
      </c>
      <c r="B45" s="7" t="s">
        <v>72</v>
      </c>
      <c r="C45" s="7"/>
      <c r="D45" s="7"/>
      <c r="E45" s="91">
        <v>15.35</v>
      </c>
      <c r="F45" s="22" t="s">
        <v>3</v>
      </c>
      <c r="G45" s="47" t="s">
        <v>27</v>
      </c>
      <c r="I45">
        <f t="shared" si="3"/>
        <v>0</v>
      </c>
      <c r="J45">
        <f t="shared" si="3"/>
        <v>15.35</v>
      </c>
      <c r="K45">
        <f t="shared" si="3"/>
        <v>0</v>
      </c>
      <c r="L45">
        <f t="shared" si="3"/>
        <v>0</v>
      </c>
      <c r="M45">
        <f t="shared" si="3"/>
        <v>0</v>
      </c>
      <c r="N45" s="65"/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2"/>
        <v>0</v>
      </c>
    </row>
    <row r="46" spans="1:19" ht="15" customHeight="1">
      <c r="A46" s="82" t="s">
        <v>650</v>
      </c>
      <c r="B46" s="7" t="s">
        <v>651</v>
      </c>
      <c r="C46" s="7"/>
      <c r="D46" s="7"/>
      <c r="E46" s="91">
        <v>3.89</v>
      </c>
      <c r="F46" s="22" t="s">
        <v>5</v>
      </c>
      <c r="G46" s="47" t="s">
        <v>27</v>
      </c>
      <c r="I46">
        <f t="shared" si="3"/>
        <v>0</v>
      </c>
      <c r="J46">
        <f t="shared" si="3"/>
        <v>0</v>
      </c>
      <c r="K46">
        <f t="shared" si="3"/>
        <v>0</v>
      </c>
      <c r="L46">
        <f t="shared" si="3"/>
        <v>3.89</v>
      </c>
      <c r="M46">
        <f t="shared" si="3"/>
        <v>0</v>
      </c>
      <c r="N46" s="65"/>
      <c r="O46">
        <f t="shared" si="4"/>
        <v>0</v>
      </c>
      <c r="P46">
        <f t="shared" si="4"/>
        <v>0</v>
      </c>
      <c r="Q46">
        <f t="shared" si="4"/>
        <v>0</v>
      </c>
      <c r="R46">
        <f t="shared" si="4"/>
        <v>0</v>
      </c>
      <c r="S46">
        <f t="shared" si="2"/>
        <v>0</v>
      </c>
    </row>
    <row r="47" spans="1:19" ht="15" customHeight="1">
      <c r="A47" s="82" t="s">
        <v>652</v>
      </c>
      <c r="B47" s="7" t="s">
        <v>651</v>
      </c>
      <c r="C47" s="7"/>
      <c r="D47" s="7"/>
      <c r="E47" s="91">
        <v>5.63</v>
      </c>
      <c r="F47" s="22" t="s">
        <v>5</v>
      </c>
      <c r="G47" s="47" t="s">
        <v>27</v>
      </c>
      <c r="I47">
        <f t="shared" si="3"/>
        <v>0</v>
      </c>
      <c r="J47">
        <f t="shared" si="3"/>
        <v>0</v>
      </c>
      <c r="K47">
        <f t="shared" si="3"/>
        <v>0</v>
      </c>
      <c r="L47">
        <f t="shared" si="3"/>
        <v>5.63</v>
      </c>
      <c r="M47">
        <f t="shared" si="3"/>
        <v>0</v>
      </c>
      <c r="N47" s="65"/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2"/>
        <v>0</v>
      </c>
    </row>
    <row r="48" spans="1:19" ht="15" customHeight="1">
      <c r="A48" s="82" t="s">
        <v>653</v>
      </c>
      <c r="B48" s="7" t="s">
        <v>654</v>
      </c>
      <c r="C48" s="7"/>
      <c r="D48" s="7"/>
      <c r="E48" s="91">
        <v>8.59</v>
      </c>
      <c r="F48" s="22" t="s">
        <v>3</v>
      </c>
      <c r="G48" s="47" t="s">
        <v>27</v>
      </c>
      <c r="I48">
        <f t="shared" si="3"/>
        <v>0</v>
      </c>
      <c r="J48">
        <f t="shared" si="3"/>
        <v>8.59</v>
      </c>
      <c r="K48">
        <f t="shared" si="3"/>
        <v>0</v>
      </c>
      <c r="L48">
        <f t="shared" si="3"/>
        <v>0</v>
      </c>
      <c r="M48">
        <f t="shared" si="3"/>
        <v>0</v>
      </c>
      <c r="N48" s="65"/>
      <c r="O48">
        <f t="shared" si="4"/>
        <v>0</v>
      </c>
      <c r="P48">
        <f t="shared" si="4"/>
        <v>0</v>
      </c>
      <c r="Q48">
        <f t="shared" si="4"/>
        <v>0</v>
      </c>
      <c r="R48">
        <f t="shared" si="4"/>
        <v>0</v>
      </c>
      <c r="S48">
        <f t="shared" si="2"/>
        <v>0</v>
      </c>
    </row>
    <row r="49" spans="1:19" ht="15" customHeight="1">
      <c r="A49" s="82" t="s">
        <v>655</v>
      </c>
      <c r="B49" s="7" t="s">
        <v>265</v>
      </c>
      <c r="C49" s="7"/>
      <c r="D49" s="7"/>
      <c r="E49" s="91">
        <v>24.76</v>
      </c>
      <c r="F49" s="22" t="s">
        <v>3</v>
      </c>
      <c r="G49" s="47" t="s">
        <v>27</v>
      </c>
      <c r="I49">
        <f t="shared" si="3"/>
        <v>0</v>
      </c>
      <c r="J49">
        <f t="shared" si="3"/>
        <v>24.76</v>
      </c>
      <c r="K49">
        <f t="shared" si="3"/>
        <v>0</v>
      </c>
      <c r="L49">
        <f t="shared" si="3"/>
        <v>0</v>
      </c>
      <c r="M49">
        <f t="shared" si="3"/>
        <v>0</v>
      </c>
      <c r="N49" s="65"/>
      <c r="O49">
        <f t="shared" si="4"/>
        <v>0</v>
      </c>
      <c r="P49">
        <f t="shared" si="4"/>
        <v>0</v>
      </c>
      <c r="Q49">
        <f t="shared" si="4"/>
        <v>0</v>
      </c>
      <c r="R49">
        <f t="shared" si="4"/>
        <v>0</v>
      </c>
      <c r="S49">
        <f t="shared" si="2"/>
        <v>0</v>
      </c>
    </row>
    <row r="50" spans="1:19" ht="15" customHeight="1">
      <c r="A50" s="82" t="s">
        <v>656</v>
      </c>
      <c r="B50" s="7" t="s">
        <v>513</v>
      </c>
      <c r="C50" s="7"/>
      <c r="D50" s="7"/>
      <c r="E50" s="91">
        <v>0</v>
      </c>
      <c r="F50" s="22" t="s">
        <v>3</v>
      </c>
      <c r="G50" s="47" t="s">
        <v>27</v>
      </c>
      <c r="I50">
        <f t="shared" si="3"/>
        <v>0</v>
      </c>
      <c r="J50">
        <f t="shared" si="3"/>
        <v>0</v>
      </c>
      <c r="K50">
        <f t="shared" si="3"/>
        <v>0</v>
      </c>
      <c r="L50">
        <f t="shared" si="3"/>
        <v>0</v>
      </c>
      <c r="M50">
        <f t="shared" si="3"/>
        <v>0</v>
      </c>
      <c r="N50" s="65"/>
      <c r="O50">
        <f t="shared" si="4"/>
        <v>0</v>
      </c>
      <c r="P50">
        <f t="shared" si="4"/>
        <v>0</v>
      </c>
      <c r="Q50">
        <f t="shared" si="4"/>
        <v>0</v>
      </c>
      <c r="R50">
        <f t="shared" si="4"/>
        <v>0</v>
      </c>
      <c r="S50">
        <f t="shared" si="2"/>
        <v>0</v>
      </c>
    </row>
    <row r="51" spans="1:19" ht="15" customHeight="1">
      <c r="A51" s="82" t="s">
        <v>657</v>
      </c>
      <c r="B51" s="7" t="s">
        <v>126</v>
      </c>
      <c r="C51" s="7"/>
      <c r="D51" s="7"/>
      <c r="E51" s="50">
        <v>27.37</v>
      </c>
      <c r="F51" s="22" t="s">
        <v>3</v>
      </c>
      <c r="G51" s="47" t="s">
        <v>27</v>
      </c>
      <c r="I51">
        <f t="shared" si="3"/>
        <v>0</v>
      </c>
      <c r="J51">
        <f t="shared" si="3"/>
        <v>27.37</v>
      </c>
      <c r="K51">
        <f t="shared" si="3"/>
        <v>0</v>
      </c>
      <c r="L51">
        <f t="shared" si="3"/>
        <v>0</v>
      </c>
      <c r="M51">
        <f t="shared" si="3"/>
        <v>0</v>
      </c>
      <c r="N51" s="65"/>
      <c r="O51">
        <f t="shared" si="4"/>
        <v>0</v>
      </c>
      <c r="P51">
        <f t="shared" si="4"/>
        <v>0</v>
      </c>
      <c r="Q51">
        <f t="shared" si="4"/>
        <v>0</v>
      </c>
      <c r="R51">
        <f t="shared" si="4"/>
        <v>0</v>
      </c>
      <c r="S51">
        <f t="shared" si="2"/>
        <v>0</v>
      </c>
    </row>
    <row r="52" spans="1:19" ht="15" customHeight="1">
      <c r="A52" s="82" t="s">
        <v>658</v>
      </c>
      <c r="B52" s="7" t="s">
        <v>517</v>
      </c>
      <c r="C52" s="7"/>
      <c r="D52" s="7"/>
      <c r="E52" s="50">
        <v>0</v>
      </c>
      <c r="F52" s="22" t="s">
        <v>3</v>
      </c>
      <c r="G52" s="47" t="s">
        <v>27</v>
      </c>
      <c r="I52">
        <f t="shared" si="3"/>
        <v>0</v>
      </c>
      <c r="J52">
        <f t="shared" si="3"/>
        <v>0</v>
      </c>
      <c r="K52">
        <f t="shared" si="3"/>
        <v>0</v>
      </c>
      <c r="L52">
        <f t="shared" si="3"/>
        <v>0</v>
      </c>
      <c r="M52">
        <f t="shared" si="3"/>
        <v>0</v>
      </c>
      <c r="N52" s="65"/>
      <c r="O52">
        <f t="shared" si="4"/>
        <v>0</v>
      </c>
      <c r="P52">
        <f t="shared" si="4"/>
        <v>0</v>
      </c>
      <c r="Q52">
        <f t="shared" si="4"/>
        <v>0</v>
      </c>
      <c r="R52">
        <f t="shared" si="4"/>
        <v>0</v>
      </c>
      <c r="S52">
        <f t="shared" si="2"/>
        <v>0</v>
      </c>
    </row>
    <row r="53" spans="1:19" ht="15" customHeight="1">
      <c r="A53" s="82" t="s">
        <v>659</v>
      </c>
      <c r="B53" s="7" t="s">
        <v>660</v>
      </c>
      <c r="C53" s="7"/>
      <c r="D53" s="7"/>
      <c r="E53" s="50">
        <v>25.18</v>
      </c>
      <c r="F53" t="s">
        <v>9</v>
      </c>
      <c r="G53" s="47" t="s">
        <v>27</v>
      </c>
      <c r="I53">
        <f t="shared" si="3"/>
        <v>0</v>
      </c>
      <c r="J53">
        <f t="shared" si="3"/>
        <v>0</v>
      </c>
      <c r="K53">
        <f t="shared" si="3"/>
        <v>0</v>
      </c>
      <c r="L53">
        <f t="shared" si="3"/>
        <v>0</v>
      </c>
      <c r="M53">
        <f t="shared" si="3"/>
        <v>0</v>
      </c>
      <c r="N53" s="65"/>
      <c r="O53">
        <f t="shared" si="4"/>
        <v>0</v>
      </c>
      <c r="P53">
        <f t="shared" si="4"/>
        <v>25.18</v>
      </c>
      <c r="Q53">
        <f t="shared" si="4"/>
        <v>0</v>
      </c>
      <c r="R53">
        <f t="shared" si="4"/>
        <v>0</v>
      </c>
      <c r="S53">
        <f t="shared" si="2"/>
        <v>0</v>
      </c>
    </row>
    <row r="54" spans="1:19" ht="15" customHeight="1">
      <c r="A54" s="73"/>
      <c r="B54" s="73"/>
      <c r="C54" s="73"/>
      <c r="D54" s="73"/>
      <c r="E54" s="73"/>
      <c r="F54" s="22" t="s">
        <v>41</v>
      </c>
      <c r="G54" s="101"/>
      <c r="I54">
        <f t="shared" si="3"/>
        <v>0</v>
      </c>
      <c r="J54">
        <f t="shared" si="3"/>
        <v>0</v>
      </c>
      <c r="K54">
        <f t="shared" si="3"/>
        <v>0</v>
      </c>
      <c r="L54">
        <f t="shared" si="3"/>
        <v>0</v>
      </c>
      <c r="M54">
        <f t="shared" si="3"/>
        <v>0</v>
      </c>
      <c r="N54" s="65"/>
      <c r="O54">
        <f t="shared" si="4"/>
        <v>0</v>
      </c>
      <c r="P54">
        <f t="shared" si="4"/>
        <v>0</v>
      </c>
      <c r="Q54">
        <f t="shared" si="4"/>
        <v>0</v>
      </c>
      <c r="R54">
        <f t="shared" si="4"/>
        <v>0</v>
      </c>
      <c r="S54">
        <f t="shared" si="2"/>
        <v>0</v>
      </c>
    </row>
    <row r="55" spans="1:19" ht="15" customHeight="1">
      <c r="A55" s="82"/>
      <c r="B55" s="7" t="s">
        <v>634</v>
      </c>
      <c r="C55" s="7"/>
      <c r="D55" s="7"/>
      <c r="E55" s="50">
        <f>SUM(E40:E53)</f>
        <v>438.9599999999999</v>
      </c>
      <c r="F55" s="49" t="s">
        <v>661</v>
      </c>
      <c r="G55" s="9"/>
      <c r="I55">
        <f aca="true" t="shared" si="5" ref="I55:M60">IF($H55="tak",0,IF($F55=I$2,$E55,0))</f>
        <v>0</v>
      </c>
      <c r="J55">
        <f t="shared" si="5"/>
        <v>0</v>
      </c>
      <c r="K55">
        <f t="shared" si="5"/>
        <v>0</v>
      </c>
      <c r="L55">
        <f t="shared" si="5"/>
        <v>0</v>
      </c>
      <c r="M55">
        <f t="shared" si="5"/>
        <v>0</v>
      </c>
      <c r="N55" s="65"/>
      <c r="O55">
        <f aca="true" t="shared" si="6" ref="O55:R60">IF($H55="tak",0,IF($F55=O$2,$E55,0))</f>
        <v>0</v>
      </c>
      <c r="P55">
        <f t="shared" si="6"/>
        <v>0</v>
      </c>
      <c r="Q55">
        <f t="shared" si="6"/>
        <v>0</v>
      </c>
      <c r="R55">
        <f t="shared" si="6"/>
        <v>0</v>
      </c>
      <c r="S55">
        <f t="shared" si="2"/>
        <v>0</v>
      </c>
    </row>
    <row r="56" spans="1:19" ht="15" customHeight="1">
      <c r="A56" s="82"/>
      <c r="B56" s="7"/>
      <c r="C56" s="7"/>
      <c r="D56" s="7"/>
      <c r="E56" s="50"/>
      <c r="F56" s="49"/>
      <c r="G56" s="9"/>
      <c r="I56">
        <f t="shared" si="5"/>
        <v>0</v>
      </c>
      <c r="J56">
        <f t="shared" si="5"/>
        <v>0</v>
      </c>
      <c r="K56">
        <f t="shared" si="5"/>
        <v>0</v>
      </c>
      <c r="L56">
        <f t="shared" si="5"/>
        <v>0</v>
      </c>
      <c r="M56">
        <f t="shared" si="5"/>
        <v>0</v>
      </c>
      <c r="N56" s="65"/>
      <c r="O56">
        <f t="shared" si="6"/>
        <v>0</v>
      </c>
      <c r="P56">
        <f t="shared" si="6"/>
        <v>0</v>
      </c>
      <c r="Q56">
        <f t="shared" si="6"/>
        <v>0</v>
      </c>
      <c r="R56">
        <f t="shared" si="6"/>
        <v>0</v>
      </c>
      <c r="S56">
        <f t="shared" si="2"/>
        <v>0</v>
      </c>
    </row>
    <row r="57" spans="1:19" ht="15" customHeight="1">
      <c r="A57" s="82"/>
      <c r="B57" s="7"/>
      <c r="C57" s="7"/>
      <c r="D57" s="7"/>
      <c r="E57" s="50"/>
      <c r="F57" s="49"/>
      <c r="G57" s="9"/>
      <c r="I57">
        <f t="shared" si="5"/>
        <v>0</v>
      </c>
      <c r="J57">
        <f t="shared" si="5"/>
        <v>0</v>
      </c>
      <c r="K57">
        <f t="shared" si="5"/>
        <v>0</v>
      </c>
      <c r="L57">
        <f t="shared" si="5"/>
        <v>0</v>
      </c>
      <c r="M57">
        <f t="shared" si="5"/>
        <v>0</v>
      </c>
      <c r="N57" s="65"/>
      <c r="O57">
        <f t="shared" si="6"/>
        <v>0</v>
      </c>
      <c r="P57">
        <f t="shared" si="6"/>
        <v>0</v>
      </c>
      <c r="Q57">
        <f t="shared" si="6"/>
        <v>0</v>
      </c>
      <c r="R57">
        <f t="shared" si="6"/>
        <v>0</v>
      </c>
      <c r="S57">
        <f t="shared" si="2"/>
        <v>0</v>
      </c>
    </row>
    <row r="58" spans="1:19" ht="15" customHeight="1">
      <c r="A58" s="82"/>
      <c r="B58" s="83"/>
      <c r="C58" s="83"/>
      <c r="D58" s="83"/>
      <c r="E58" s="83"/>
      <c r="F58" s="49"/>
      <c r="G58" s="9"/>
      <c r="I58">
        <f t="shared" si="5"/>
        <v>0</v>
      </c>
      <c r="J58">
        <f t="shared" si="5"/>
        <v>0</v>
      </c>
      <c r="K58">
        <f t="shared" si="5"/>
        <v>0</v>
      </c>
      <c r="L58">
        <f t="shared" si="5"/>
        <v>0</v>
      </c>
      <c r="M58">
        <f t="shared" si="5"/>
        <v>0</v>
      </c>
      <c r="N58" s="65"/>
      <c r="O58">
        <f t="shared" si="6"/>
        <v>0</v>
      </c>
      <c r="P58">
        <f t="shared" si="6"/>
        <v>0</v>
      </c>
      <c r="Q58">
        <f t="shared" si="6"/>
        <v>0</v>
      </c>
      <c r="R58">
        <f t="shared" si="6"/>
        <v>0</v>
      </c>
      <c r="S58">
        <f t="shared" si="2"/>
        <v>0</v>
      </c>
    </row>
    <row r="59" spans="1:19" ht="15" customHeight="1">
      <c r="A59" s="82"/>
      <c r="B59" s="15" t="s">
        <v>525</v>
      </c>
      <c r="C59" s="15"/>
      <c r="D59" s="15"/>
      <c r="E59" s="83"/>
      <c r="F59" s="49"/>
      <c r="G59" s="9"/>
      <c r="I59">
        <f t="shared" si="5"/>
        <v>0</v>
      </c>
      <c r="J59">
        <f t="shared" si="5"/>
        <v>0</v>
      </c>
      <c r="K59">
        <f t="shared" si="5"/>
        <v>0</v>
      </c>
      <c r="L59">
        <f t="shared" si="5"/>
        <v>0</v>
      </c>
      <c r="M59">
        <f t="shared" si="5"/>
        <v>0</v>
      </c>
      <c r="N59" s="65"/>
      <c r="O59">
        <f t="shared" si="6"/>
        <v>0</v>
      </c>
      <c r="P59">
        <f t="shared" si="6"/>
        <v>0</v>
      </c>
      <c r="Q59">
        <f t="shared" si="6"/>
        <v>0</v>
      </c>
      <c r="R59">
        <f t="shared" si="6"/>
        <v>0</v>
      </c>
      <c r="S59">
        <f t="shared" si="2"/>
        <v>0</v>
      </c>
    </row>
    <row r="60" spans="1:19" ht="15" customHeight="1">
      <c r="A60" s="82" t="s">
        <v>662</v>
      </c>
      <c r="B60" s="7" t="s">
        <v>663</v>
      </c>
      <c r="C60" s="7"/>
      <c r="D60" s="7"/>
      <c r="E60" s="83">
        <v>83.15</v>
      </c>
      <c r="F60" s="22" t="s">
        <v>3</v>
      </c>
      <c r="G60" s="102"/>
      <c r="I60">
        <f t="shared" si="5"/>
        <v>0</v>
      </c>
      <c r="J60">
        <f t="shared" si="5"/>
        <v>83.15</v>
      </c>
      <c r="K60">
        <f t="shared" si="5"/>
        <v>0</v>
      </c>
      <c r="L60">
        <f t="shared" si="5"/>
        <v>0</v>
      </c>
      <c r="M60">
        <f t="shared" si="5"/>
        <v>0</v>
      </c>
      <c r="N60" s="65"/>
      <c r="O60">
        <f t="shared" si="6"/>
        <v>0</v>
      </c>
      <c r="P60">
        <f t="shared" si="6"/>
        <v>0</v>
      </c>
      <c r="Q60">
        <f t="shared" si="6"/>
        <v>0</v>
      </c>
      <c r="R60">
        <f t="shared" si="6"/>
        <v>0</v>
      </c>
      <c r="S60">
        <f t="shared" si="2"/>
        <v>0</v>
      </c>
    </row>
    <row r="61" spans="1:7" ht="15" customHeight="1">
      <c r="A61" s="82"/>
      <c r="B61" s="83"/>
      <c r="C61" s="83"/>
      <c r="D61" s="83"/>
      <c r="E61" s="50"/>
      <c r="F61" s="83"/>
      <c r="G61" s="9"/>
    </row>
    <row r="62" spans="1:7" ht="15" customHeight="1">
      <c r="A62" s="82"/>
      <c r="B62" s="7" t="s">
        <v>634</v>
      </c>
      <c r="C62" s="7"/>
      <c r="D62" s="7"/>
      <c r="E62" s="50">
        <f>SUM(E60:E61)</f>
        <v>83.15</v>
      </c>
      <c r="F62" s="8"/>
      <c r="G62" s="9"/>
    </row>
    <row r="63" spans="1:7" ht="15" customHeight="1">
      <c r="A63" s="82"/>
      <c r="B63" s="7"/>
      <c r="C63" s="7"/>
      <c r="D63" s="7"/>
      <c r="E63" s="50"/>
      <c r="F63" s="8"/>
      <c r="G63" s="9"/>
    </row>
    <row r="64" spans="1:7" ht="15" customHeight="1">
      <c r="A64" s="82"/>
      <c r="B64" s="83"/>
      <c r="C64" s="83"/>
      <c r="D64" s="83"/>
      <c r="E64" s="50"/>
      <c r="F64" s="8"/>
      <c r="G64" s="9"/>
    </row>
    <row r="65" spans="1:7" ht="15" customHeight="1">
      <c r="A65" s="82"/>
      <c r="B65" s="7" t="s">
        <v>664</v>
      </c>
      <c r="C65" s="7"/>
      <c r="D65" s="7"/>
      <c r="E65" s="50">
        <f>E62+E55+E36+E28</f>
        <v>996.1199999999999</v>
      </c>
      <c r="F65" s="99">
        <f>SUM(I4:S4)</f>
        <v>996.1200000000001</v>
      </c>
      <c r="G65" s="9"/>
    </row>
    <row r="66" spans="1:7" ht="15" customHeight="1">
      <c r="A66" s="82"/>
      <c r="B66" s="7"/>
      <c r="C66" s="7"/>
      <c r="D66" s="7"/>
      <c r="E66" s="100"/>
      <c r="F66" s="8"/>
      <c r="G66" s="9"/>
    </row>
    <row r="67" spans="1:7" ht="15" customHeight="1">
      <c r="A67" s="82"/>
      <c r="B67" s="50"/>
      <c r="C67" s="50"/>
      <c r="D67" s="50"/>
      <c r="E67" s="50"/>
      <c r="F67" s="8"/>
      <c r="G67" s="9"/>
    </row>
    <row r="68" spans="1:7" ht="15" customHeight="1">
      <c r="A68" s="82"/>
      <c r="B68" s="50"/>
      <c r="C68" s="50"/>
      <c r="D68" s="50"/>
      <c r="E68" s="50"/>
      <c r="F68" s="8"/>
      <c r="G68" s="9"/>
    </row>
    <row r="69" spans="1:7" ht="15" customHeight="1">
      <c r="A69" s="82"/>
      <c r="B69" s="50"/>
      <c r="C69" s="50"/>
      <c r="D69" s="50"/>
      <c r="E69" s="50"/>
      <c r="F69" s="8"/>
      <c r="G69" s="9"/>
    </row>
    <row r="70" spans="1:7" ht="15" customHeight="1">
      <c r="A70" s="82"/>
      <c r="B70" s="50"/>
      <c r="C70" s="50"/>
      <c r="D70" s="50"/>
      <c r="E70" s="50"/>
      <c r="F70" s="8"/>
      <c r="G70" s="9"/>
    </row>
    <row r="71" spans="1:7" ht="15" customHeight="1">
      <c r="A71" s="82"/>
      <c r="F71" s="8"/>
      <c r="G71" s="9"/>
    </row>
    <row r="72" spans="1:7" ht="15" customHeight="1">
      <c r="A72" s="82"/>
      <c r="B72" s="50"/>
      <c r="C72" s="50"/>
      <c r="D72" s="50"/>
      <c r="E72" s="50"/>
      <c r="F72" s="8"/>
      <c r="G72" s="9"/>
    </row>
    <row r="73" spans="1:7" ht="15" customHeight="1">
      <c r="A73" s="82"/>
      <c r="B73" s="50"/>
      <c r="C73" s="50"/>
      <c r="D73" s="50"/>
      <c r="E73" s="50"/>
      <c r="F73" s="8"/>
      <c r="G73" s="9"/>
    </row>
    <row r="74" spans="1:7" ht="15" customHeight="1">
      <c r="A74" s="82"/>
      <c r="B74" s="50"/>
      <c r="C74" s="50"/>
      <c r="D74" s="50"/>
      <c r="E74" s="50"/>
      <c r="F74" s="8"/>
      <c r="G74" s="9"/>
    </row>
    <row r="75" spans="1:7" ht="15" customHeight="1">
      <c r="A75" s="82"/>
      <c r="B75" s="50"/>
      <c r="C75" s="50"/>
      <c r="D75" s="50"/>
      <c r="E75" s="50"/>
      <c r="F75" s="8"/>
      <c r="G75" s="9"/>
    </row>
    <row r="76" spans="1:7" ht="15" customHeight="1">
      <c r="A76" s="82"/>
      <c r="B76" s="50"/>
      <c r="C76" s="50"/>
      <c r="D76" s="50"/>
      <c r="E76" s="50"/>
      <c r="F76" s="8"/>
      <c r="G76" s="9"/>
    </row>
    <row r="77" spans="1:7" ht="15" customHeight="1">
      <c r="A77" s="82"/>
      <c r="B77" s="50"/>
      <c r="C77" s="50"/>
      <c r="D77" s="50"/>
      <c r="E77" s="50"/>
      <c r="F77" s="8"/>
      <c r="G77" s="9"/>
    </row>
    <row r="78" spans="1:7" ht="15" customHeight="1">
      <c r="A78" s="82"/>
      <c r="B78" s="50"/>
      <c r="C78" s="50"/>
      <c r="D78" s="50"/>
      <c r="E78" s="50"/>
      <c r="F78" s="8"/>
      <c r="G78" s="9"/>
    </row>
    <row r="79" spans="1:7" ht="15" customHeight="1">
      <c r="A79" s="82"/>
      <c r="B79" s="50"/>
      <c r="C79" s="50"/>
      <c r="D79" s="50"/>
      <c r="E79" s="50"/>
      <c r="F79" s="8"/>
      <c r="G79" s="9"/>
    </row>
    <row r="80" spans="1:7" ht="15" customHeight="1">
      <c r="A80" s="82"/>
      <c r="B80" s="50"/>
      <c r="C80" s="50"/>
      <c r="D80" s="50"/>
      <c r="E80" s="50"/>
      <c r="F80" s="8"/>
      <c r="G80" s="9"/>
    </row>
    <row r="81" spans="1:7" ht="15" customHeight="1">
      <c r="A81" s="82"/>
      <c r="B81" s="50"/>
      <c r="C81" s="50"/>
      <c r="D81" s="50"/>
      <c r="E81" s="91"/>
      <c r="F81" s="8"/>
      <c r="G81" s="9"/>
    </row>
    <row r="82" spans="1:7" ht="15" customHeight="1">
      <c r="A82" s="82"/>
      <c r="B82" s="91"/>
      <c r="C82" s="91"/>
      <c r="D82" s="91"/>
      <c r="E82" s="91"/>
      <c r="F82" s="8"/>
      <c r="G82" s="9"/>
    </row>
    <row r="83" spans="1:7" ht="15" customHeight="1">
      <c r="A83" s="82"/>
      <c r="B83" s="7"/>
      <c r="C83" s="7"/>
      <c r="D83" s="7"/>
      <c r="E83" s="50"/>
      <c r="F83" s="8"/>
      <c r="G83" s="9"/>
    </row>
    <row r="84" spans="1:7" ht="15" customHeight="1">
      <c r="A84" s="82"/>
      <c r="B84" s="50"/>
      <c r="C84" s="50"/>
      <c r="D84" s="50"/>
      <c r="E84" s="50"/>
      <c r="F84" s="8"/>
      <c r="G84" s="9"/>
    </row>
    <row r="85" spans="1:7" ht="15" customHeight="1">
      <c r="A85" s="82"/>
      <c r="B85" s="50"/>
      <c r="C85" s="50"/>
      <c r="D85" s="50"/>
      <c r="E85" s="50"/>
      <c r="F85" s="8"/>
      <c r="G85" s="9"/>
    </row>
    <row r="86" spans="1:7" ht="15" customHeight="1">
      <c r="A86" s="82"/>
      <c r="B86" s="50"/>
      <c r="C86" s="50"/>
      <c r="D86" s="50"/>
      <c r="E86" s="50"/>
      <c r="F86" s="8"/>
      <c r="G86" s="9"/>
    </row>
    <row r="87" spans="1:7" ht="15" customHeight="1">
      <c r="A87" s="82"/>
      <c r="B87" s="91"/>
      <c r="C87" s="91"/>
      <c r="D87" s="91"/>
      <c r="E87" s="91"/>
      <c r="F87" s="8"/>
      <c r="G87" s="9"/>
    </row>
    <row r="88" spans="1:7" ht="15" customHeight="1">
      <c r="A88" s="82"/>
      <c r="B88" s="91"/>
      <c r="C88" s="91"/>
      <c r="D88" s="91"/>
      <c r="E88" s="91"/>
      <c r="F88" s="8"/>
      <c r="G88" s="9"/>
    </row>
    <row r="89" spans="1:7" ht="15" customHeight="1">
      <c r="A89" s="92"/>
      <c r="B89" s="91"/>
      <c r="C89" s="91"/>
      <c r="D89" s="91"/>
      <c r="E89" s="91"/>
      <c r="F89" s="8"/>
      <c r="G89" s="9"/>
    </row>
    <row r="90" spans="1:7" ht="15" customHeight="1">
      <c r="A90" s="92"/>
      <c r="B90" s="91"/>
      <c r="C90" s="91"/>
      <c r="D90" s="91"/>
      <c r="E90" s="91"/>
      <c r="F90" s="8"/>
      <c r="G90" s="9"/>
    </row>
    <row r="91" spans="1:7" ht="15" customHeight="1">
      <c r="A91" s="92"/>
      <c r="B91" s="91"/>
      <c r="C91" s="91"/>
      <c r="D91" s="91"/>
      <c r="E91" s="91"/>
      <c r="F91" s="8"/>
      <c r="G91" s="9"/>
    </row>
    <row r="92" spans="1:7" ht="15" customHeight="1">
      <c r="A92" s="93"/>
      <c r="B92" s="7"/>
      <c r="C92" s="7"/>
      <c r="D92" s="7"/>
      <c r="E92" s="7"/>
      <c r="F92" s="56"/>
      <c r="G92" s="57"/>
    </row>
    <row r="93" spans="1:7" ht="15" customHeight="1">
      <c r="A93" s="93"/>
      <c r="B93" s="7"/>
      <c r="C93" s="7"/>
      <c r="D93" s="7"/>
      <c r="E93" s="48"/>
      <c r="F93" s="56"/>
      <c r="G93" s="57"/>
    </row>
    <row r="94" spans="1:7" ht="14.25">
      <c r="A94" s="82"/>
      <c r="B94" s="48"/>
      <c r="C94" s="48"/>
      <c r="D94" s="48"/>
      <c r="E94" s="48"/>
      <c r="F94" s="56"/>
      <c r="G94" s="57"/>
    </row>
    <row r="150" spans="2:5" ht="14.25">
      <c r="B150" s="2" t="s">
        <v>220</v>
      </c>
      <c r="C150" s="2"/>
      <c r="D150" s="2"/>
      <c r="E150" s="50">
        <v>188.08</v>
      </c>
    </row>
  </sheetData>
  <sheetProtection selectLockedCells="1" selectUnlockedCells="1"/>
  <autoFilter ref="A5:S6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">
      <selection activeCell="C26" sqref="C26"/>
    </sheetView>
  </sheetViews>
  <sheetFormatPr defaultColWidth="11.421875" defaultRowHeight="15"/>
  <cols>
    <col min="1" max="1" width="7.28125" style="69" customWidth="1"/>
    <col min="2" max="4" width="42.00390625" style="69" customWidth="1"/>
    <col min="5" max="5" width="11.28125" style="69" customWidth="1"/>
    <col min="6" max="6" width="23.7109375" style="59" customWidth="1"/>
    <col min="7" max="7" width="24.7109375" style="60" customWidth="1"/>
    <col min="8" max="19" width="10.7109375" style="73" customWidth="1"/>
    <col min="20" max="16384" width="11.421875" style="73" customWidth="1"/>
  </cols>
  <sheetData>
    <row r="1" spans="1:7" ht="15" customHeight="1">
      <c r="A1" s="7"/>
      <c r="B1" s="7" t="s">
        <v>665</v>
      </c>
      <c r="C1" s="7"/>
      <c r="D1" s="7"/>
      <c r="E1" s="7"/>
      <c r="F1" s="8"/>
      <c r="G1" s="9"/>
    </row>
    <row r="2" spans="1:19" ht="30" customHeight="1">
      <c r="A2" s="7"/>
      <c r="B2" s="7"/>
      <c r="C2" s="7"/>
      <c r="D2" s="7"/>
      <c r="E2" s="7"/>
      <c r="F2" s="8"/>
      <c r="G2" s="9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</row>
    <row r="3" spans="1:19" ht="15" customHeight="1">
      <c r="A3" s="7" t="s">
        <v>12</v>
      </c>
      <c r="B3" s="7" t="s">
        <v>13</v>
      </c>
      <c r="C3" s="7" t="s">
        <v>14</v>
      </c>
      <c r="D3" s="7" t="s">
        <v>15</v>
      </c>
      <c r="H3" s="14"/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</row>
    <row r="4" spans="1:19" ht="15" customHeight="1">
      <c r="A4" s="77"/>
      <c r="B4" s="15" t="s">
        <v>666</v>
      </c>
      <c r="C4" s="15"/>
      <c r="D4" s="15"/>
      <c r="E4" s="52" t="s">
        <v>19</v>
      </c>
      <c r="F4" s="8" t="s">
        <v>20</v>
      </c>
      <c r="G4" s="9" t="s">
        <v>21</v>
      </c>
      <c r="H4" s="8"/>
      <c r="I4" s="62">
        <f>SUM(I6:I139)</f>
        <v>0</v>
      </c>
      <c r="J4" s="62">
        <f aca="true" t="shared" si="0" ref="J4:S4">SUM(J6:J139)</f>
        <v>131.99</v>
      </c>
      <c r="K4" s="62">
        <f t="shared" si="0"/>
        <v>0</v>
      </c>
      <c r="L4" s="62">
        <f t="shared" si="0"/>
        <v>19.14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295.28000000000003</v>
      </c>
      <c r="R4" s="62">
        <f t="shared" si="0"/>
        <v>0</v>
      </c>
      <c r="S4" s="62">
        <f t="shared" si="0"/>
        <v>42.94</v>
      </c>
    </row>
    <row r="5" spans="1:18" ht="15" customHeight="1">
      <c r="A5" s="77"/>
      <c r="B5" s="15"/>
      <c r="C5" s="15"/>
      <c r="D5" s="15"/>
      <c r="E5" s="15"/>
      <c r="F5" s="16"/>
      <c r="G5" s="19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82"/>
      <c r="B6" s="15" t="s">
        <v>667</v>
      </c>
      <c r="C6" s="15"/>
      <c r="D6" s="15"/>
      <c r="E6" s="50"/>
      <c r="G6" s="9"/>
      <c r="I6"/>
      <c r="J6"/>
      <c r="K6"/>
      <c r="L6"/>
      <c r="M6"/>
      <c r="N6"/>
      <c r="O6"/>
      <c r="P6"/>
      <c r="Q6"/>
      <c r="R6"/>
    </row>
    <row r="7" spans="1:19" ht="15" customHeight="1">
      <c r="A7" s="82" t="s">
        <v>668</v>
      </c>
      <c r="B7" s="83" t="s">
        <v>669</v>
      </c>
      <c r="C7" s="83"/>
      <c r="D7" s="83"/>
      <c r="E7" s="83">
        <v>90.68</v>
      </c>
      <c r="F7" s="22" t="s">
        <v>3</v>
      </c>
      <c r="G7" s="47" t="s">
        <v>27</v>
      </c>
      <c r="H7" s="84"/>
      <c r="I7">
        <f aca="true" t="shared" si="1" ref="I7:I30">IF($H7="tak",0,IF($F7=I$2,$E7,0))</f>
        <v>0</v>
      </c>
      <c r="J7">
        <f aca="true" t="shared" si="2" ref="J7:R22">IF($H7="tak",0,IF($F7=J$2,$E7,0))</f>
        <v>90.68</v>
      </c>
      <c r="K7">
        <f t="shared" si="2"/>
        <v>0</v>
      </c>
      <c r="L7">
        <f t="shared" si="2"/>
        <v>0</v>
      </c>
      <c r="M7">
        <f t="shared" si="2"/>
        <v>0</v>
      </c>
      <c r="N7"/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aca="true" t="shared" si="3" ref="S7:S30">IF($H7="tak",$E7,0)</f>
        <v>0</v>
      </c>
    </row>
    <row r="8" spans="1:19" ht="15" customHeight="1">
      <c r="A8" s="82" t="s">
        <v>670</v>
      </c>
      <c r="B8" s="83" t="s">
        <v>340</v>
      </c>
      <c r="C8" s="83"/>
      <c r="D8" s="83"/>
      <c r="E8" s="83">
        <v>6.51</v>
      </c>
      <c r="F8" s="22" t="s">
        <v>3</v>
      </c>
      <c r="G8" s="47" t="s">
        <v>27</v>
      </c>
      <c r="I8">
        <f t="shared" si="1"/>
        <v>0</v>
      </c>
      <c r="J8">
        <f t="shared" si="2"/>
        <v>6.51</v>
      </c>
      <c r="K8">
        <f t="shared" si="2"/>
        <v>0</v>
      </c>
      <c r="L8">
        <f t="shared" si="2"/>
        <v>0</v>
      </c>
      <c r="M8">
        <f t="shared" si="2"/>
        <v>0</v>
      </c>
      <c r="N8"/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3"/>
        <v>0</v>
      </c>
    </row>
    <row r="9" spans="1:19" ht="15" customHeight="1">
      <c r="A9" s="82"/>
      <c r="B9" s="83"/>
      <c r="C9" s="83"/>
      <c r="D9" s="83"/>
      <c r="E9" s="83"/>
      <c r="F9" s="83"/>
      <c r="G9" s="9"/>
      <c r="I9">
        <f t="shared" si="1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/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3"/>
        <v>0</v>
      </c>
    </row>
    <row r="10" spans="1:19" ht="15" customHeight="1">
      <c r="A10" s="82"/>
      <c r="B10" s="7" t="s">
        <v>671</v>
      </c>
      <c r="C10" s="7"/>
      <c r="D10" s="7"/>
      <c r="E10" s="83">
        <f>SUM(E7:E9)</f>
        <v>97.19000000000001</v>
      </c>
      <c r="F10" s="83"/>
      <c r="G10" s="9"/>
      <c r="I10">
        <f t="shared" si="1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/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  <c r="S10">
        <f t="shared" si="3"/>
        <v>0</v>
      </c>
    </row>
    <row r="11" spans="1:19" ht="15" customHeight="1">
      <c r="A11" s="82"/>
      <c r="B11" s="7"/>
      <c r="C11" s="7"/>
      <c r="D11" s="7"/>
      <c r="E11" s="50"/>
      <c r="F11" s="49"/>
      <c r="G11" s="9"/>
      <c r="I11">
        <f t="shared" si="1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/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  <c r="S11">
        <f t="shared" si="3"/>
        <v>0</v>
      </c>
    </row>
    <row r="12" spans="1:19" ht="15" customHeight="1">
      <c r="A12" s="82"/>
      <c r="B12" s="7"/>
      <c r="C12" s="7"/>
      <c r="D12" s="7"/>
      <c r="E12" s="50"/>
      <c r="F12" s="49"/>
      <c r="G12" s="9"/>
      <c r="I12">
        <f t="shared" si="1"/>
        <v>0</v>
      </c>
      <c r="J12">
        <f t="shared" si="2"/>
        <v>0</v>
      </c>
      <c r="K12">
        <f t="shared" si="2"/>
        <v>0</v>
      </c>
      <c r="L12">
        <f t="shared" si="2"/>
        <v>0</v>
      </c>
      <c r="M12">
        <f t="shared" si="2"/>
        <v>0</v>
      </c>
      <c r="N12"/>
      <c r="O12">
        <f t="shared" si="2"/>
        <v>0</v>
      </c>
      <c r="P12">
        <f t="shared" si="2"/>
        <v>0</v>
      </c>
      <c r="Q12">
        <f t="shared" si="2"/>
        <v>0</v>
      </c>
      <c r="R12">
        <f t="shared" si="2"/>
        <v>0</v>
      </c>
      <c r="S12">
        <f t="shared" si="3"/>
        <v>0</v>
      </c>
    </row>
    <row r="13" spans="1:19" ht="15" customHeight="1">
      <c r="A13" s="82"/>
      <c r="B13" s="52"/>
      <c r="C13" s="52"/>
      <c r="D13" s="52"/>
      <c r="E13" s="50"/>
      <c r="F13" s="49"/>
      <c r="G13" s="9"/>
      <c r="I13">
        <f t="shared" si="1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/>
      <c r="O13">
        <f t="shared" si="2"/>
        <v>0</v>
      </c>
      <c r="P13">
        <f t="shared" si="2"/>
        <v>0</v>
      </c>
      <c r="Q13">
        <f t="shared" si="2"/>
        <v>0</v>
      </c>
      <c r="R13">
        <f t="shared" si="2"/>
        <v>0</v>
      </c>
      <c r="S13">
        <f t="shared" si="3"/>
        <v>0</v>
      </c>
    </row>
    <row r="14" spans="1:19" ht="15" customHeight="1">
      <c r="A14" s="82"/>
      <c r="B14" s="15" t="s">
        <v>672</v>
      </c>
      <c r="C14" s="15"/>
      <c r="D14" s="15"/>
      <c r="E14" s="50"/>
      <c r="F14" s="83"/>
      <c r="G14" s="9"/>
      <c r="I14">
        <f t="shared" si="1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/>
      <c r="O14">
        <f t="shared" si="2"/>
        <v>0</v>
      </c>
      <c r="P14">
        <f t="shared" si="2"/>
        <v>0</v>
      </c>
      <c r="Q14">
        <f t="shared" si="2"/>
        <v>0</v>
      </c>
      <c r="R14">
        <f t="shared" si="2"/>
        <v>0</v>
      </c>
      <c r="S14">
        <f t="shared" si="3"/>
        <v>0</v>
      </c>
    </row>
    <row r="15" spans="1:19" ht="15" customHeight="1">
      <c r="A15" s="82" t="s">
        <v>673</v>
      </c>
      <c r="B15" s="83" t="s">
        <v>674</v>
      </c>
      <c r="C15" s="83"/>
      <c r="D15" s="83"/>
      <c r="E15" s="50">
        <v>42.94</v>
      </c>
      <c r="F15" s="83" t="s">
        <v>2</v>
      </c>
      <c r="G15" s="47" t="s">
        <v>27</v>
      </c>
      <c r="H15" s="73" t="s">
        <v>16</v>
      </c>
      <c r="I15">
        <f t="shared" si="1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/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3"/>
        <v>42.94</v>
      </c>
    </row>
    <row r="16" spans="1:19" ht="15" customHeight="1">
      <c r="A16" s="82" t="s">
        <v>675</v>
      </c>
      <c r="B16" s="7" t="s">
        <v>265</v>
      </c>
      <c r="C16" s="7"/>
      <c r="D16" s="7"/>
      <c r="E16" s="91">
        <v>27.34</v>
      </c>
      <c r="F16" s="22" t="s">
        <v>3</v>
      </c>
      <c r="G16" s="47" t="s">
        <v>27</v>
      </c>
      <c r="I16">
        <f t="shared" si="1"/>
        <v>0</v>
      </c>
      <c r="J16">
        <f t="shared" si="2"/>
        <v>27.34</v>
      </c>
      <c r="K16">
        <f t="shared" si="2"/>
        <v>0</v>
      </c>
      <c r="L16">
        <f t="shared" si="2"/>
        <v>0</v>
      </c>
      <c r="M16">
        <f t="shared" si="2"/>
        <v>0</v>
      </c>
      <c r="N16"/>
      <c r="O16">
        <f t="shared" si="2"/>
        <v>0</v>
      </c>
      <c r="P16">
        <f t="shared" si="2"/>
        <v>0</v>
      </c>
      <c r="Q16">
        <f t="shared" si="2"/>
        <v>0</v>
      </c>
      <c r="R16">
        <f t="shared" si="2"/>
        <v>0</v>
      </c>
      <c r="S16">
        <f t="shared" si="3"/>
        <v>0</v>
      </c>
    </row>
    <row r="17" spans="1:19" ht="15" customHeight="1">
      <c r="A17" s="82" t="s">
        <v>676</v>
      </c>
      <c r="B17" s="7" t="s">
        <v>126</v>
      </c>
      <c r="C17" s="7"/>
      <c r="D17" s="7"/>
      <c r="E17" s="91">
        <v>7.46</v>
      </c>
      <c r="F17" s="22" t="s">
        <v>3</v>
      </c>
      <c r="G17" s="47" t="s">
        <v>27</v>
      </c>
      <c r="I17">
        <f t="shared" si="1"/>
        <v>0</v>
      </c>
      <c r="J17">
        <f t="shared" si="2"/>
        <v>7.46</v>
      </c>
      <c r="K17">
        <f t="shared" si="2"/>
        <v>0</v>
      </c>
      <c r="L17">
        <f t="shared" si="2"/>
        <v>0</v>
      </c>
      <c r="M17">
        <f t="shared" si="2"/>
        <v>0</v>
      </c>
      <c r="N17"/>
      <c r="O17">
        <f t="shared" si="2"/>
        <v>0</v>
      </c>
      <c r="P17">
        <f t="shared" si="2"/>
        <v>0</v>
      </c>
      <c r="Q17">
        <f t="shared" si="2"/>
        <v>0</v>
      </c>
      <c r="R17">
        <f t="shared" si="2"/>
        <v>0</v>
      </c>
      <c r="S17">
        <f t="shared" si="3"/>
        <v>0</v>
      </c>
    </row>
    <row r="18" spans="1:19" ht="15" customHeight="1">
      <c r="A18" s="82" t="s">
        <v>677</v>
      </c>
      <c r="B18" s="7" t="s">
        <v>517</v>
      </c>
      <c r="C18" s="7"/>
      <c r="D18" s="7"/>
      <c r="E18" s="91">
        <v>0</v>
      </c>
      <c r="F18" s="83" t="s">
        <v>320</v>
      </c>
      <c r="G18" s="47" t="s">
        <v>27</v>
      </c>
      <c r="I18">
        <f t="shared" si="1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/>
      <c r="O18">
        <f t="shared" si="2"/>
        <v>0</v>
      </c>
      <c r="P18">
        <f t="shared" si="2"/>
        <v>0</v>
      </c>
      <c r="Q18">
        <f t="shared" si="2"/>
        <v>0</v>
      </c>
      <c r="R18">
        <f t="shared" si="2"/>
        <v>0</v>
      </c>
      <c r="S18">
        <f t="shared" si="3"/>
        <v>0</v>
      </c>
    </row>
    <row r="19" spans="1:19" ht="15" customHeight="1">
      <c r="A19" s="82" t="s">
        <v>678</v>
      </c>
      <c r="B19" s="7" t="s">
        <v>72</v>
      </c>
      <c r="C19" s="7"/>
      <c r="D19" s="7"/>
      <c r="E19" s="91">
        <v>58.25</v>
      </c>
      <c r="F19" s="7" t="s">
        <v>10</v>
      </c>
      <c r="G19" s="47" t="s">
        <v>48</v>
      </c>
      <c r="I19">
        <f t="shared" si="1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/>
      <c r="O19">
        <f t="shared" si="2"/>
        <v>0</v>
      </c>
      <c r="P19">
        <f t="shared" si="2"/>
        <v>0</v>
      </c>
      <c r="Q19">
        <f t="shared" si="2"/>
        <v>58.25</v>
      </c>
      <c r="R19">
        <f t="shared" si="2"/>
        <v>0</v>
      </c>
      <c r="S19">
        <f t="shared" si="3"/>
        <v>0</v>
      </c>
    </row>
    <row r="20" spans="1:19" ht="15" customHeight="1">
      <c r="A20" s="82" t="s">
        <v>679</v>
      </c>
      <c r="B20" s="7" t="s">
        <v>72</v>
      </c>
      <c r="C20" s="7"/>
      <c r="D20" s="7"/>
      <c r="E20" s="91">
        <v>1.95</v>
      </c>
      <c r="F20" s="7" t="s">
        <v>10</v>
      </c>
      <c r="G20" s="47" t="s">
        <v>48</v>
      </c>
      <c r="I20">
        <f t="shared" si="1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/>
      <c r="O20">
        <f t="shared" si="2"/>
        <v>0</v>
      </c>
      <c r="P20">
        <f t="shared" si="2"/>
        <v>0</v>
      </c>
      <c r="Q20">
        <f t="shared" si="2"/>
        <v>1.95</v>
      </c>
      <c r="R20">
        <f t="shared" si="2"/>
        <v>0</v>
      </c>
      <c r="S20">
        <f t="shared" si="3"/>
        <v>0</v>
      </c>
    </row>
    <row r="21" spans="1:19" ht="15" customHeight="1">
      <c r="A21" s="82" t="s">
        <v>680</v>
      </c>
      <c r="B21" s="7" t="s">
        <v>1120</v>
      </c>
      <c r="C21" s="7"/>
      <c r="D21" s="7"/>
      <c r="E21" s="91">
        <v>51.38</v>
      </c>
      <c r="F21" s="7" t="s">
        <v>10</v>
      </c>
      <c r="G21" s="47" t="s">
        <v>48</v>
      </c>
      <c r="I21">
        <f t="shared" si="1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/>
      <c r="O21">
        <f t="shared" si="2"/>
        <v>0</v>
      </c>
      <c r="P21">
        <f t="shared" si="2"/>
        <v>0</v>
      </c>
      <c r="Q21">
        <f t="shared" si="2"/>
        <v>51.38</v>
      </c>
      <c r="R21">
        <f t="shared" si="2"/>
        <v>0</v>
      </c>
      <c r="S21">
        <f t="shared" si="3"/>
        <v>0</v>
      </c>
    </row>
    <row r="22" spans="1:19" ht="15" customHeight="1">
      <c r="A22" s="82" t="s">
        <v>681</v>
      </c>
      <c r="B22" s="7" t="s">
        <v>72</v>
      </c>
      <c r="C22" s="7"/>
      <c r="D22" s="7"/>
      <c r="E22" s="91">
        <v>1.95</v>
      </c>
      <c r="F22" s="7" t="s">
        <v>10</v>
      </c>
      <c r="G22" s="47" t="s">
        <v>48</v>
      </c>
      <c r="I22">
        <f t="shared" si="1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 t="shared" si="2"/>
        <v>0</v>
      </c>
      <c r="N22"/>
      <c r="O22">
        <f t="shared" si="2"/>
        <v>0</v>
      </c>
      <c r="P22">
        <f t="shared" si="2"/>
        <v>0</v>
      </c>
      <c r="Q22">
        <f t="shared" si="2"/>
        <v>1.95</v>
      </c>
      <c r="R22">
        <f t="shared" si="2"/>
        <v>0</v>
      </c>
      <c r="S22">
        <f t="shared" si="3"/>
        <v>0</v>
      </c>
    </row>
    <row r="23" spans="1:19" ht="15" customHeight="1">
      <c r="A23" s="82" t="s">
        <v>682</v>
      </c>
      <c r="B23" s="7" t="s">
        <v>1120</v>
      </c>
      <c r="C23" s="7"/>
      <c r="D23" s="7"/>
      <c r="E23" s="91">
        <v>51.38</v>
      </c>
      <c r="F23" s="7" t="s">
        <v>10</v>
      </c>
      <c r="G23" s="47" t="s">
        <v>48</v>
      </c>
      <c r="I23">
        <f t="shared" si="1"/>
        <v>0</v>
      </c>
      <c r="J23">
        <f aca="true" t="shared" si="4" ref="J23:M30">IF($H23="tak",0,IF($F23=J$2,$E23,0))</f>
        <v>0</v>
      </c>
      <c r="K23">
        <f t="shared" si="4"/>
        <v>0</v>
      </c>
      <c r="L23">
        <f t="shared" si="4"/>
        <v>0</v>
      </c>
      <c r="M23">
        <f t="shared" si="4"/>
        <v>0</v>
      </c>
      <c r="N23"/>
      <c r="O23">
        <f aca="true" t="shared" si="5" ref="O23:R30">IF($H23="tak",0,IF($F23=O$2,$E23,0))</f>
        <v>0</v>
      </c>
      <c r="P23">
        <f t="shared" si="5"/>
        <v>0</v>
      </c>
      <c r="Q23">
        <f t="shared" si="5"/>
        <v>51.38</v>
      </c>
      <c r="R23">
        <f t="shared" si="5"/>
        <v>0</v>
      </c>
      <c r="S23">
        <f t="shared" si="3"/>
        <v>0</v>
      </c>
    </row>
    <row r="24" spans="1:19" ht="15" customHeight="1">
      <c r="A24" s="82" t="s">
        <v>683</v>
      </c>
      <c r="B24" s="7" t="s">
        <v>72</v>
      </c>
      <c r="C24" s="7"/>
      <c r="D24" s="7"/>
      <c r="E24" s="91">
        <v>1.96</v>
      </c>
      <c r="F24" s="7" t="s">
        <v>10</v>
      </c>
      <c r="G24" s="47" t="s">
        <v>48</v>
      </c>
      <c r="I24">
        <f t="shared" si="1"/>
        <v>0</v>
      </c>
      <c r="J24">
        <f t="shared" si="4"/>
        <v>0</v>
      </c>
      <c r="K24">
        <f t="shared" si="4"/>
        <v>0</v>
      </c>
      <c r="L24">
        <f t="shared" si="4"/>
        <v>0</v>
      </c>
      <c r="M24">
        <f t="shared" si="4"/>
        <v>0</v>
      </c>
      <c r="N24"/>
      <c r="O24">
        <f t="shared" si="5"/>
        <v>0</v>
      </c>
      <c r="P24">
        <f t="shared" si="5"/>
        <v>0</v>
      </c>
      <c r="Q24">
        <f t="shared" si="5"/>
        <v>1.96</v>
      </c>
      <c r="R24">
        <f t="shared" si="5"/>
        <v>0</v>
      </c>
      <c r="S24">
        <f t="shared" si="3"/>
        <v>0</v>
      </c>
    </row>
    <row r="25" spans="1:19" ht="15" customHeight="1">
      <c r="A25" s="82" t="s">
        <v>684</v>
      </c>
      <c r="B25" s="7" t="s">
        <v>1120</v>
      </c>
      <c r="C25" s="7"/>
      <c r="D25" s="7"/>
      <c r="E25" s="91">
        <v>74.85</v>
      </c>
      <c r="F25" s="7" t="s">
        <v>10</v>
      </c>
      <c r="G25" s="47" t="s">
        <v>48</v>
      </c>
      <c r="I25">
        <f t="shared" si="1"/>
        <v>0</v>
      </c>
      <c r="J25">
        <f t="shared" si="4"/>
        <v>0</v>
      </c>
      <c r="K25">
        <f t="shared" si="4"/>
        <v>0</v>
      </c>
      <c r="L25">
        <f t="shared" si="4"/>
        <v>0</v>
      </c>
      <c r="M25">
        <f t="shared" si="4"/>
        <v>0</v>
      </c>
      <c r="N25"/>
      <c r="O25">
        <f t="shared" si="5"/>
        <v>0</v>
      </c>
      <c r="P25">
        <f t="shared" si="5"/>
        <v>0</v>
      </c>
      <c r="Q25">
        <f t="shared" si="5"/>
        <v>74.85</v>
      </c>
      <c r="R25">
        <f t="shared" si="5"/>
        <v>0</v>
      </c>
      <c r="S25">
        <f t="shared" si="3"/>
        <v>0</v>
      </c>
    </row>
    <row r="26" spans="1:19" ht="15" customHeight="1">
      <c r="A26" s="82" t="s">
        <v>685</v>
      </c>
      <c r="B26" s="7" t="s">
        <v>72</v>
      </c>
      <c r="C26" s="7"/>
      <c r="D26" s="7"/>
      <c r="E26" s="91">
        <v>1.92</v>
      </c>
      <c r="F26" s="7" t="s">
        <v>10</v>
      </c>
      <c r="G26" s="47" t="s">
        <v>48</v>
      </c>
      <c r="I26">
        <f t="shared" si="1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/>
      <c r="O26">
        <f t="shared" si="5"/>
        <v>0</v>
      </c>
      <c r="P26">
        <f t="shared" si="5"/>
        <v>0</v>
      </c>
      <c r="Q26">
        <f t="shared" si="5"/>
        <v>1.92</v>
      </c>
      <c r="R26">
        <f t="shared" si="5"/>
        <v>0</v>
      </c>
      <c r="S26">
        <f t="shared" si="3"/>
        <v>0</v>
      </c>
    </row>
    <row r="27" spans="1:19" ht="15" customHeight="1">
      <c r="A27" s="82" t="s">
        <v>686</v>
      </c>
      <c r="B27" s="7" t="s">
        <v>1120</v>
      </c>
      <c r="C27" s="7"/>
      <c r="D27" s="7"/>
      <c r="E27" s="91">
        <v>51.64</v>
      </c>
      <c r="F27" s="7" t="s">
        <v>10</v>
      </c>
      <c r="G27" s="47" t="s">
        <v>48</v>
      </c>
      <c r="I27">
        <f t="shared" si="1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4"/>
        <v>0</v>
      </c>
      <c r="N27"/>
      <c r="O27">
        <f t="shared" si="5"/>
        <v>0</v>
      </c>
      <c r="P27">
        <f t="shared" si="5"/>
        <v>0</v>
      </c>
      <c r="Q27">
        <f t="shared" si="5"/>
        <v>51.64</v>
      </c>
      <c r="R27">
        <f t="shared" si="5"/>
        <v>0</v>
      </c>
      <c r="S27">
        <f t="shared" si="3"/>
        <v>0</v>
      </c>
    </row>
    <row r="28" spans="1:19" ht="15" customHeight="1">
      <c r="A28" s="82" t="s">
        <v>687</v>
      </c>
      <c r="B28" s="21" t="s">
        <v>688</v>
      </c>
      <c r="C28" s="21"/>
      <c r="D28" s="21"/>
      <c r="E28" s="91">
        <v>8.86</v>
      </c>
      <c r="F28" s="7" t="s">
        <v>5</v>
      </c>
      <c r="G28" s="47" t="s">
        <v>27</v>
      </c>
      <c r="I28">
        <f t="shared" si="1"/>
        <v>0</v>
      </c>
      <c r="J28">
        <f t="shared" si="4"/>
        <v>0</v>
      </c>
      <c r="K28">
        <f t="shared" si="4"/>
        <v>0</v>
      </c>
      <c r="L28">
        <f t="shared" si="4"/>
        <v>8.86</v>
      </c>
      <c r="M28">
        <f t="shared" si="4"/>
        <v>0</v>
      </c>
      <c r="N28"/>
      <c r="O28">
        <f t="shared" si="5"/>
        <v>0</v>
      </c>
      <c r="P28">
        <f t="shared" si="5"/>
        <v>0</v>
      </c>
      <c r="Q28">
        <f t="shared" si="5"/>
        <v>0</v>
      </c>
      <c r="R28">
        <f t="shared" si="5"/>
        <v>0</v>
      </c>
      <c r="S28">
        <f t="shared" si="3"/>
        <v>0</v>
      </c>
    </row>
    <row r="29" spans="1:19" ht="15" customHeight="1">
      <c r="A29" s="82" t="s">
        <v>689</v>
      </c>
      <c r="B29" s="21" t="s">
        <v>690</v>
      </c>
      <c r="C29" s="21"/>
      <c r="D29" s="21"/>
      <c r="E29" s="91">
        <v>6.37</v>
      </c>
      <c r="F29" s="7" t="s">
        <v>5</v>
      </c>
      <c r="G29" s="47" t="s">
        <v>27</v>
      </c>
      <c r="I29">
        <f t="shared" si="1"/>
        <v>0</v>
      </c>
      <c r="J29">
        <f t="shared" si="4"/>
        <v>0</v>
      </c>
      <c r="K29">
        <f t="shared" si="4"/>
        <v>0</v>
      </c>
      <c r="L29">
        <f t="shared" si="4"/>
        <v>6.37</v>
      </c>
      <c r="M29">
        <f t="shared" si="4"/>
        <v>0</v>
      </c>
      <c r="N29"/>
      <c r="O29">
        <f t="shared" si="5"/>
        <v>0</v>
      </c>
      <c r="P29">
        <f t="shared" si="5"/>
        <v>0</v>
      </c>
      <c r="Q29">
        <f t="shared" si="5"/>
        <v>0</v>
      </c>
      <c r="R29">
        <f t="shared" si="5"/>
        <v>0</v>
      </c>
      <c r="S29">
        <f t="shared" si="3"/>
        <v>0</v>
      </c>
    </row>
    <row r="30" spans="1:19" ht="15" customHeight="1">
      <c r="A30" s="82" t="s">
        <v>691</v>
      </c>
      <c r="B30" s="83" t="s">
        <v>651</v>
      </c>
      <c r="C30" s="83"/>
      <c r="D30" s="83"/>
      <c r="E30" s="50">
        <v>3.91</v>
      </c>
      <c r="F30" s="7" t="s">
        <v>5</v>
      </c>
      <c r="G30" s="47" t="s">
        <v>27</v>
      </c>
      <c r="I30">
        <f t="shared" si="1"/>
        <v>0</v>
      </c>
      <c r="J30">
        <f t="shared" si="4"/>
        <v>0</v>
      </c>
      <c r="K30">
        <f t="shared" si="4"/>
        <v>0</v>
      </c>
      <c r="L30">
        <f t="shared" si="4"/>
        <v>3.91</v>
      </c>
      <c r="M30">
        <f t="shared" si="4"/>
        <v>0</v>
      </c>
      <c r="N30"/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3"/>
        <v>0</v>
      </c>
    </row>
    <row r="31" spans="1:7" ht="15" customHeight="1">
      <c r="A31" s="82"/>
      <c r="B31" s="7"/>
      <c r="C31" s="7"/>
      <c r="D31" s="7"/>
      <c r="E31" s="50"/>
      <c r="F31" s="83"/>
      <c r="G31" s="9"/>
    </row>
    <row r="32" spans="1:7" ht="15" customHeight="1">
      <c r="A32" s="82"/>
      <c r="B32" s="7" t="s">
        <v>692</v>
      </c>
      <c r="C32" s="7"/>
      <c r="D32" s="7"/>
      <c r="E32" s="83">
        <f>SUM(E15:E31)</f>
        <v>392.16</v>
      </c>
      <c r="F32" s="49"/>
      <c r="G32" s="9"/>
    </row>
    <row r="33" spans="1:7" ht="15" customHeight="1">
      <c r="A33" s="82"/>
      <c r="B33" s="7"/>
      <c r="C33" s="7"/>
      <c r="D33" s="7"/>
      <c r="E33" s="50"/>
      <c r="F33" s="83"/>
      <c r="G33" s="9"/>
    </row>
    <row r="35" spans="1:7" ht="15" customHeight="1">
      <c r="A35" s="82"/>
      <c r="B35" s="50"/>
      <c r="C35" s="50"/>
      <c r="D35" s="50"/>
      <c r="E35" s="50"/>
      <c r="F35" s="8"/>
      <c r="G35" s="9"/>
    </row>
    <row r="36" spans="1:7" ht="15" customHeight="1">
      <c r="A36" s="82"/>
      <c r="B36" s="7" t="s">
        <v>693</v>
      </c>
      <c r="C36" s="7"/>
      <c r="D36" s="7"/>
      <c r="E36" s="7">
        <f>E32+E10</f>
        <v>489.35</v>
      </c>
      <c r="F36" s="99">
        <f>SUM(I4:S4)</f>
        <v>489.35</v>
      </c>
      <c r="G36" s="9"/>
    </row>
    <row r="37" spans="1:7" ht="15" customHeight="1">
      <c r="A37" s="82"/>
      <c r="B37" s="7"/>
      <c r="C37" s="7"/>
      <c r="D37" s="7"/>
      <c r="E37" s="83"/>
      <c r="F37" s="8"/>
      <c r="G37" s="9"/>
    </row>
    <row r="38" spans="1:7" ht="15" customHeight="1">
      <c r="A38" s="82"/>
      <c r="B38" s="83"/>
      <c r="C38" s="83"/>
      <c r="D38" s="83"/>
      <c r="E38" s="83"/>
      <c r="F38" s="8"/>
      <c r="G38" s="9"/>
    </row>
    <row r="39" spans="1:7" ht="15" customHeight="1">
      <c r="A39" s="82"/>
      <c r="B39" s="83"/>
      <c r="C39" s="83"/>
      <c r="D39" s="83"/>
      <c r="E39" s="83"/>
      <c r="F39" s="8"/>
      <c r="G39" s="9"/>
    </row>
    <row r="40" spans="1:7" ht="15" customHeight="1">
      <c r="A40" s="82"/>
      <c r="B40" s="50"/>
      <c r="C40" s="50"/>
      <c r="D40" s="50"/>
      <c r="E40" s="83"/>
      <c r="F40" s="8"/>
      <c r="G40" s="9"/>
    </row>
    <row r="41" spans="1:7" ht="15" customHeight="1">
      <c r="A41" s="82"/>
      <c r="B41" s="50"/>
      <c r="C41" s="50"/>
      <c r="D41" s="50"/>
      <c r="E41" s="83"/>
      <c r="F41" s="8"/>
      <c r="G41" s="9"/>
    </row>
    <row r="42" spans="1:7" ht="15" customHeight="1">
      <c r="A42" s="82"/>
      <c r="F42" s="8"/>
      <c r="G42" s="9"/>
    </row>
    <row r="43" spans="1:7" ht="15" customHeight="1">
      <c r="A43" s="82"/>
      <c r="B43" s="50"/>
      <c r="C43" s="50"/>
      <c r="D43" s="50"/>
      <c r="E43" s="83"/>
      <c r="F43" s="8"/>
      <c r="G43" s="9"/>
    </row>
    <row r="44" spans="1:7" ht="15" customHeight="1">
      <c r="A44" s="82"/>
      <c r="B44" s="50"/>
      <c r="C44" s="50"/>
      <c r="D44" s="50"/>
      <c r="E44" s="83"/>
      <c r="F44" s="8"/>
      <c r="G44" s="9"/>
    </row>
    <row r="45" spans="1:7" ht="15" customHeight="1">
      <c r="A45" s="82"/>
      <c r="B45" s="50"/>
      <c r="C45" s="50"/>
      <c r="D45" s="50"/>
      <c r="E45" s="50"/>
      <c r="F45" s="8"/>
      <c r="G45" s="9"/>
    </row>
    <row r="46" spans="1:7" ht="15" customHeight="1">
      <c r="A46" s="82"/>
      <c r="B46" s="50"/>
      <c r="C46" s="50"/>
      <c r="D46" s="50"/>
      <c r="E46" s="50"/>
      <c r="F46" s="8"/>
      <c r="G46" s="9"/>
    </row>
    <row r="47" spans="1:7" ht="15" customHeight="1">
      <c r="A47" s="82"/>
      <c r="B47" s="50"/>
      <c r="C47" s="50"/>
      <c r="D47" s="50"/>
      <c r="E47" s="50"/>
      <c r="F47" s="8"/>
      <c r="G47" s="9"/>
    </row>
    <row r="48" spans="1:7" ht="15" customHeight="1">
      <c r="A48" s="82"/>
      <c r="B48" s="50"/>
      <c r="C48" s="50"/>
      <c r="D48" s="50"/>
      <c r="E48" s="50"/>
      <c r="F48" s="8"/>
      <c r="G48" s="9"/>
    </row>
    <row r="49" spans="1:7" ht="15" customHeight="1">
      <c r="A49" s="82"/>
      <c r="B49" s="50"/>
      <c r="C49" s="50"/>
      <c r="D49" s="50"/>
      <c r="E49" s="50"/>
      <c r="F49" s="8"/>
      <c r="G49" s="9"/>
    </row>
    <row r="50" spans="1:7" ht="15" customHeight="1">
      <c r="A50" s="82"/>
      <c r="B50" s="50"/>
      <c r="C50" s="50"/>
      <c r="D50" s="50"/>
      <c r="E50" s="50"/>
      <c r="F50" s="8"/>
      <c r="G50" s="9"/>
    </row>
    <row r="51" spans="1:7" ht="15" customHeight="1">
      <c r="A51" s="82"/>
      <c r="B51" s="50"/>
      <c r="C51" s="50"/>
      <c r="D51" s="50"/>
      <c r="E51" s="50"/>
      <c r="F51" s="8"/>
      <c r="G51" s="9"/>
    </row>
    <row r="52" spans="1:7" ht="15" customHeight="1">
      <c r="A52" s="82"/>
      <c r="B52" s="50"/>
      <c r="C52" s="50"/>
      <c r="D52" s="50"/>
      <c r="E52" s="50"/>
      <c r="F52" s="8"/>
      <c r="G52" s="9"/>
    </row>
    <row r="53" spans="1:7" ht="15" customHeight="1">
      <c r="A53" s="82"/>
      <c r="B53" s="50"/>
      <c r="C53" s="50"/>
      <c r="D53" s="50"/>
      <c r="E53" s="50"/>
      <c r="F53" s="8"/>
      <c r="G53" s="9"/>
    </row>
    <row r="54" spans="1:7" ht="15" customHeight="1">
      <c r="A54" s="82"/>
      <c r="B54" s="50"/>
      <c r="C54" s="50"/>
      <c r="D54" s="50"/>
      <c r="E54" s="50"/>
      <c r="F54" s="8"/>
      <c r="G54" s="9"/>
    </row>
    <row r="55" spans="1:7" ht="15" customHeight="1">
      <c r="A55" s="82"/>
      <c r="B55" s="50"/>
      <c r="C55" s="50"/>
      <c r="D55" s="50"/>
      <c r="E55" s="91"/>
      <c r="F55" s="8"/>
      <c r="G55" s="9"/>
    </row>
    <row r="56" spans="1:7" ht="15" customHeight="1">
      <c r="A56" s="82"/>
      <c r="B56" s="91"/>
      <c r="C56" s="91"/>
      <c r="D56" s="91"/>
      <c r="E56" s="91"/>
      <c r="F56" s="8"/>
      <c r="G56" s="9"/>
    </row>
    <row r="57" spans="1:7" ht="15" customHeight="1">
      <c r="A57" s="82"/>
      <c r="B57" s="7"/>
      <c r="C57" s="7"/>
      <c r="D57" s="7"/>
      <c r="E57" s="50"/>
      <c r="F57" s="8"/>
      <c r="G57" s="9"/>
    </row>
    <row r="58" spans="1:7" ht="15" customHeight="1">
      <c r="A58" s="82"/>
      <c r="B58" s="50"/>
      <c r="C58" s="50"/>
      <c r="D58" s="50"/>
      <c r="E58" s="50"/>
      <c r="F58" s="8"/>
      <c r="G58" s="9"/>
    </row>
    <row r="59" spans="1:7" ht="15" customHeight="1">
      <c r="A59" s="82"/>
      <c r="B59" s="50"/>
      <c r="C59" s="50"/>
      <c r="D59" s="50"/>
      <c r="E59" s="50"/>
      <c r="F59" s="8"/>
      <c r="G59" s="9"/>
    </row>
    <row r="60" spans="1:7" ht="15" customHeight="1">
      <c r="A60" s="82"/>
      <c r="B60" s="50"/>
      <c r="C60" s="50"/>
      <c r="D60" s="50"/>
      <c r="E60" s="50"/>
      <c r="F60" s="8"/>
      <c r="G60" s="9"/>
    </row>
    <row r="61" spans="1:7" ht="15" customHeight="1">
      <c r="A61" s="82"/>
      <c r="B61" s="91"/>
      <c r="C61" s="91"/>
      <c r="D61" s="91"/>
      <c r="E61" s="91"/>
      <c r="F61" s="8"/>
      <c r="G61" s="9"/>
    </row>
    <row r="62" spans="1:7" ht="15" customHeight="1">
      <c r="A62" s="82"/>
      <c r="B62" s="91"/>
      <c r="C62" s="91"/>
      <c r="D62" s="91"/>
      <c r="E62" s="91"/>
      <c r="F62" s="8"/>
      <c r="G62" s="9"/>
    </row>
    <row r="63" spans="1:7" ht="15" customHeight="1">
      <c r="A63" s="92"/>
      <c r="B63" s="91"/>
      <c r="C63" s="91"/>
      <c r="D63" s="91"/>
      <c r="E63" s="91"/>
      <c r="F63" s="8"/>
      <c r="G63" s="9"/>
    </row>
    <row r="64" spans="1:7" ht="15" customHeight="1">
      <c r="A64" s="92"/>
      <c r="B64" s="91"/>
      <c r="C64" s="91"/>
      <c r="D64" s="91"/>
      <c r="E64" s="91"/>
      <c r="F64" s="8"/>
      <c r="G64" s="9"/>
    </row>
    <row r="65" spans="1:7" ht="15" customHeight="1">
      <c r="A65" s="92"/>
      <c r="B65" s="91"/>
      <c r="C65" s="91"/>
      <c r="D65" s="91"/>
      <c r="E65" s="91"/>
      <c r="F65" s="8"/>
      <c r="G65" s="9"/>
    </row>
    <row r="66" spans="1:7" ht="15" customHeight="1">
      <c r="A66" s="93"/>
      <c r="B66" s="7"/>
      <c r="C66" s="7"/>
      <c r="D66" s="7"/>
      <c r="E66" s="7"/>
      <c r="F66" s="56"/>
      <c r="G66" s="57"/>
    </row>
    <row r="67" spans="1:7" ht="15" customHeight="1">
      <c r="A67" s="93"/>
      <c r="B67" s="7"/>
      <c r="C67" s="7"/>
      <c r="D67" s="7"/>
      <c r="E67" s="48"/>
      <c r="F67" s="56"/>
      <c r="G67" s="57"/>
    </row>
    <row r="68" spans="1:7" ht="14.25">
      <c r="A68" s="82"/>
      <c r="B68" s="48"/>
      <c r="C68" s="48"/>
      <c r="D68" s="48"/>
      <c r="E68" s="48"/>
      <c r="F68" s="56"/>
      <c r="G68" s="57"/>
    </row>
    <row r="150" spans="2:5" ht="14.25">
      <c r="B150" s="2" t="s">
        <v>220</v>
      </c>
      <c r="C150" s="2"/>
      <c r="D150" s="2"/>
      <c r="E150" s="83">
        <v>41.31</v>
      </c>
    </row>
  </sheetData>
  <sheetProtection selectLockedCells="1" selectUnlockedCells="1"/>
  <autoFilter ref="A5:S3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">
      <selection activeCell="B14" sqref="B14"/>
    </sheetView>
  </sheetViews>
  <sheetFormatPr defaultColWidth="11.421875" defaultRowHeight="15"/>
  <cols>
    <col min="1" max="1" width="7.28125" style="69" customWidth="1"/>
    <col min="2" max="4" width="42.00390625" style="69" customWidth="1"/>
    <col min="5" max="5" width="11.28125" style="69" customWidth="1"/>
    <col min="6" max="6" width="26.57421875" style="59" customWidth="1"/>
    <col min="7" max="7" width="24.7109375" style="60" customWidth="1"/>
    <col min="8" max="8" width="10.7109375" style="0" customWidth="1"/>
    <col min="9" max="19" width="10.7109375" style="73" customWidth="1"/>
    <col min="20" max="16384" width="11.421875" style="73" customWidth="1"/>
  </cols>
  <sheetData>
    <row r="1" spans="1:7" ht="15" customHeight="1">
      <c r="A1" s="7"/>
      <c r="B1" s="7" t="s">
        <v>694</v>
      </c>
      <c r="C1" s="7"/>
      <c r="D1" s="7"/>
      <c r="E1" s="7"/>
      <c r="F1" s="8"/>
      <c r="G1" s="9"/>
    </row>
    <row r="2" spans="1:19" ht="30" customHeight="1">
      <c r="A2" s="7"/>
      <c r="B2" s="7"/>
      <c r="C2" s="7"/>
      <c r="D2" s="7"/>
      <c r="E2" s="7"/>
      <c r="F2" s="8"/>
      <c r="G2" s="9"/>
      <c r="H2" s="12" t="s">
        <v>1</v>
      </c>
      <c r="I2" s="10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3" t="s">
        <v>11</v>
      </c>
      <c r="S2" s="10" t="s">
        <v>1</v>
      </c>
    </row>
    <row r="3" spans="1:19" ht="15" customHeight="1">
      <c r="A3" s="7" t="s">
        <v>12</v>
      </c>
      <c r="B3" s="7" t="s">
        <v>13</v>
      </c>
      <c r="C3" s="7" t="s">
        <v>14</v>
      </c>
      <c r="D3" s="7" t="s">
        <v>15</v>
      </c>
      <c r="H3" s="14"/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 t="s">
        <v>17</v>
      </c>
      <c r="Q3" s="14" t="s">
        <v>17</v>
      </c>
      <c r="R3" s="14" t="s">
        <v>17</v>
      </c>
      <c r="S3" s="14" t="s">
        <v>17</v>
      </c>
    </row>
    <row r="4" spans="1:19" ht="15" customHeight="1">
      <c r="A4" s="77"/>
      <c r="B4" s="15" t="s">
        <v>695</v>
      </c>
      <c r="C4" s="15"/>
      <c r="D4" s="15"/>
      <c r="E4" s="52" t="s">
        <v>19</v>
      </c>
      <c r="F4" s="8" t="s">
        <v>20</v>
      </c>
      <c r="G4" s="9" t="s">
        <v>21</v>
      </c>
      <c r="H4" s="8"/>
      <c r="I4" s="62">
        <f>SUM(I6:I139)</f>
        <v>0</v>
      </c>
      <c r="J4" s="62">
        <f aca="true" t="shared" si="0" ref="J4:S4">SUM(J6:J139)</f>
        <v>47.43</v>
      </c>
      <c r="K4" s="62">
        <f t="shared" si="0"/>
        <v>0</v>
      </c>
      <c r="L4" s="62">
        <f t="shared" si="0"/>
        <v>10.4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0</v>
      </c>
      <c r="R4" s="62">
        <f t="shared" si="0"/>
        <v>0</v>
      </c>
      <c r="S4" s="62">
        <f t="shared" si="0"/>
        <v>0</v>
      </c>
    </row>
    <row r="5" spans="1:18" ht="15" customHeight="1">
      <c r="A5" s="77"/>
      <c r="B5" s="15"/>
      <c r="C5" s="15"/>
      <c r="D5" s="15"/>
      <c r="E5" s="15"/>
      <c r="F5" s="16"/>
      <c r="G5" s="19"/>
      <c r="H5" s="73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82"/>
      <c r="B6" s="15" t="s">
        <v>696</v>
      </c>
      <c r="C6" s="15"/>
      <c r="D6" s="15"/>
      <c r="E6" s="50"/>
      <c r="F6" s="83"/>
      <c r="G6" s="9"/>
      <c r="H6" s="73"/>
      <c r="I6"/>
      <c r="J6"/>
      <c r="K6"/>
      <c r="L6"/>
      <c r="M6"/>
      <c r="N6"/>
      <c r="O6"/>
      <c r="P6"/>
      <c r="Q6"/>
      <c r="R6"/>
    </row>
    <row r="7" spans="1:19" ht="15" customHeight="1">
      <c r="A7" s="82" t="s">
        <v>697</v>
      </c>
      <c r="B7" s="7" t="s">
        <v>698</v>
      </c>
      <c r="C7" s="7"/>
      <c r="D7" s="7"/>
      <c r="E7" s="91">
        <v>38.47</v>
      </c>
      <c r="F7" s="22" t="s">
        <v>3</v>
      </c>
      <c r="G7" s="47" t="s">
        <v>27</v>
      </c>
      <c r="H7" s="84"/>
      <c r="I7">
        <f>IF($H7="tak",0,IF($F7=I$2,$E7,0))</f>
        <v>0</v>
      </c>
      <c r="J7">
        <f aca="true" t="shared" si="1" ref="J7:R10">IF($H7="tak",0,IF($F7=J$2,$E7,0))</f>
        <v>38.47</v>
      </c>
      <c r="K7">
        <f t="shared" si="1"/>
        <v>0</v>
      </c>
      <c r="L7">
        <f t="shared" si="1"/>
        <v>0</v>
      </c>
      <c r="M7">
        <f t="shared" si="1"/>
        <v>0</v>
      </c>
      <c r="N7"/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>IF($H7="tak",$E7,0)</f>
        <v>0</v>
      </c>
    </row>
    <row r="8" spans="1:19" ht="15" customHeight="1">
      <c r="A8" s="82" t="s">
        <v>699</v>
      </c>
      <c r="B8" s="7" t="s">
        <v>517</v>
      </c>
      <c r="C8" s="7"/>
      <c r="D8" s="7"/>
      <c r="E8" s="91">
        <v>0</v>
      </c>
      <c r="F8" s="59" t="s">
        <v>320</v>
      </c>
      <c r="G8" s="47" t="s">
        <v>514</v>
      </c>
      <c r="I8">
        <f>IF($H8="tak",0,IF($F8=I$2,$E8,0))</f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/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>IF($H8="tak",$E8,0)</f>
        <v>0</v>
      </c>
    </row>
    <row r="9" spans="1:19" ht="15" customHeight="1">
      <c r="A9" s="82" t="s">
        <v>700</v>
      </c>
      <c r="B9" s="7" t="s">
        <v>194</v>
      </c>
      <c r="C9" s="7"/>
      <c r="D9" s="7"/>
      <c r="E9" s="91">
        <v>8.96</v>
      </c>
      <c r="F9" s="22" t="s">
        <v>3</v>
      </c>
      <c r="G9" s="47" t="s">
        <v>27</v>
      </c>
      <c r="I9">
        <f>IF($H9="tak",0,IF($F9=I$2,$E9,0))</f>
        <v>0</v>
      </c>
      <c r="J9">
        <f t="shared" si="1"/>
        <v>8.96</v>
      </c>
      <c r="K9">
        <f t="shared" si="1"/>
        <v>0</v>
      </c>
      <c r="L9">
        <f t="shared" si="1"/>
        <v>0</v>
      </c>
      <c r="M9">
        <f t="shared" si="1"/>
        <v>0</v>
      </c>
      <c r="N9"/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>IF($H9="tak",$E9,0)</f>
        <v>0</v>
      </c>
    </row>
    <row r="10" spans="1:19" ht="15" customHeight="1">
      <c r="A10" s="82" t="s">
        <v>701</v>
      </c>
      <c r="B10" s="7" t="s">
        <v>702</v>
      </c>
      <c r="C10" s="7"/>
      <c r="D10" s="7"/>
      <c r="E10" s="91">
        <v>10.4</v>
      </c>
      <c r="F10" s="7" t="s">
        <v>5</v>
      </c>
      <c r="G10" s="47" t="s">
        <v>27</v>
      </c>
      <c r="I10">
        <f>IF($H10="tak",0,IF($F10=I$2,$E10,0))</f>
        <v>0</v>
      </c>
      <c r="J10">
        <f t="shared" si="1"/>
        <v>0</v>
      </c>
      <c r="K10">
        <f t="shared" si="1"/>
        <v>0</v>
      </c>
      <c r="L10">
        <f t="shared" si="1"/>
        <v>10.4</v>
      </c>
      <c r="M10">
        <f t="shared" si="1"/>
        <v>0</v>
      </c>
      <c r="N10"/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>IF($H10="tak",$E10,0)</f>
        <v>0</v>
      </c>
    </row>
    <row r="11" spans="1:18" ht="15" customHeight="1">
      <c r="A11" s="82"/>
      <c r="B11" s="7"/>
      <c r="C11" s="7"/>
      <c r="D11" s="7"/>
      <c r="E11" s="91"/>
      <c r="F11" s="7"/>
      <c r="G11" s="47"/>
      <c r="H11" s="29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15" customHeight="1">
      <c r="A12" s="82"/>
      <c r="B12" s="7" t="s">
        <v>703</v>
      </c>
      <c r="C12" s="7"/>
      <c r="D12" s="7"/>
      <c r="E12" s="91">
        <f>SUM(E7:E11)</f>
        <v>57.83</v>
      </c>
      <c r="F12" s="99">
        <f>SUM(I4:S4)</f>
        <v>57.83</v>
      </c>
      <c r="G12" s="47"/>
      <c r="H12" s="29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8" ht="15" customHeight="1">
      <c r="A13" s="82"/>
      <c r="B13" s="7"/>
      <c r="C13" s="7"/>
      <c r="D13" s="7"/>
      <c r="E13" s="91"/>
      <c r="F13" s="7"/>
      <c r="G13" s="47"/>
      <c r="H13" s="29"/>
    </row>
    <row r="14" spans="1:8" ht="15" customHeight="1">
      <c r="A14" s="82"/>
      <c r="B14" s="7"/>
      <c r="C14" s="7"/>
      <c r="D14" s="7"/>
      <c r="E14" s="91"/>
      <c r="F14" s="7"/>
      <c r="G14" s="47"/>
      <c r="H14" s="29"/>
    </row>
    <row r="15" spans="1:8" ht="15" customHeight="1">
      <c r="A15" s="82"/>
      <c r="B15" s="7"/>
      <c r="C15" s="7"/>
      <c r="D15" s="7"/>
      <c r="E15" s="91"/>
      <c r="F15" s="7"/>
      <c r="G15" s="47"/>
      <c r="H15" s="29"/>
    </row>
    <row r="16" spans="1:8" ht="15" customHeight="1">
      <c r="A16" s="82"/>
      <c r="F16" s="7"/>
      <c r="G16" s="47"/>
      <c r="H16" s="29"/>
    </row>
    <row r="17" spans="1:8" ht="15" customHeight="1">
      <c r="A17" s="82"/>
      <c r="B17" s="7"/>
      <c r="C17" s="7"/>
      <c r="D17" s="7"/>
      <c r="E17" s="91"/>
      <c r="F17" s="7"/>
      <c r="G17" s="47"/>
      <c r="H17" s="29"/>
    </row>
    <row r="18" spans="1:8" ht="15" customHeight="1">
      <c r="A18" s="82"/>
      <c r="B18" s="7"/>
      <c r="C18" s="7"/>
      <c r="D18" s="7"/>
      <c r="E18" s="91"/>
      <c r="F18" s="7"/>
      <c r="G18" s="47"/>
      <c r="H18" s="29"/>
    </row>
    <row r="19" spans="1:8" ht="15" customHeight="1">
      <c r="A19" s="82"/>
      <c r="B19" s="21"/>
      <c r="C19" s="21"/>
      <c r="D19" s="21"/>
      <c r="E19" s="91"/>
      <c r="F19" s="7"/>
      <c r="G19" s="47"/>
      <c r="H19" s="29"/>
    </row>
    <row r="20" spans="1:8" ht="15" customHeight="1">
      <c r="A20" s="82"/>
      <c r="B20" s="21"/>
      <c r="C20" s="21"/>
      <c r="D20" s="21"/>
      <c r="E20" s="91"/>
      <c r="F20" s="7"/>
      <c r="G20" s="47"/>
      <c r="H20" s="29"/>
    </row>
    <row r="21" spans="1:8" ht="15" customHeight="1">
      <c r="A21" s="82"/>
      <c r="B21" s="7"/>
      <c r="C21" s="7"/>
      <c r="D21" s="7"/>
      <c r="E21" s="50"/>
      <c r="F21" s="7"/>
      <c r="G21" s="47"/>
      <c r="H21" s="29"/>
    </row>
    <row r="22" spans="1:8" ht="15" customHeight="1">
      <c r="A22" s="82"/>
      <c r="B22" s="7"/>
      <c r="C22" s="7"/>
      <c r="D22" s="7"/>
      <c r="E22" s="7"/>
      <c r="F22" s="49"/>
      <c r="G22" s="9"/>
      <c r="H22" s="29"/>
    </row>
    <row r="23" spans="1:8" ht="15" customHeight="1">
      <c r="A23" s="82"/>
      <c r="B23" s="7"/>
      <c r="C23" s="7"/>
      <c r="D23" s="7"/>
      <c r="E23" s="50"/>
      <c r="F23" s="7"/>
      <c r="G23" s="9"/>
      <c r="H23" s="29"/>
    </row>
    <row r="24" spans="1:7" ht="15" customHeight="1">
      <c r="A24" s="82"/>
      <c r="B24" s="50"/>
      <c r="C24" s="50"/>
      <c r="D24" s="50"/>
      <c r="E24" s="50"/>
      <c r="F24" s="8"/>
      <c r="G24" s="9"/>
    </row>
    <row r="25" spans="1:7" ht="15" customHeight="1">
      <c r="A25" s="82"/>
      <c r="B25" s="15"/>
      <c r="C25" s="15"/>
      <c r="D25" s="15"/>
      <c r="E25" s="7"/>
      <c r="F25" s="8"/>
      <c r="G25" s="9"/>
    </row>
    <row r="26" spans="1:7" ht="15" customHeight="1">
      <c r="A26" s="82"/>
      <c r="B26" s="83"/>
      <c r="C26" s="83"/>
      <c r="D26" s="83"/>
      <c r="E26" s="83"/>
      <c r="F26" s="8"/>
      <c r="G26" s="9"/>
    </row>
    <row r="27" spans="1:7" ht="15" customHeight="1">
      <c r="A27" s="82"/>
      <c r="B27" s="83"/>
      <c r="C27" s="83"/>
      <c r="D27" s="83"/>
      <c r="E27" s="83"/>
      <c r="F27" s="8"/>
      <c r="G27" s="9"/>
    </row>
    <row r="28" spans="1:7" ht="15" customHeight="1">
      <c r="A28" s="82"/>
      <c r="B28" s="83"/>
      <c r="C28" s="83"/>
      <c r="D28" s="83"/>
      <c r="E28" s="83"/>
      <c r="F28" s="8"/>
      <c r="G28" s="9"/>
    </row>
    <row r="29" spans="1:7" ht="15" customHeight="1">
      <c r="A29" s="82"/>
      <c r="B29" s="50"/>
      <c r="C29" s="50"/>
      <c r="D29" s="50"/>
      <c r="E29" s="83"/>
      <c r="F29" s="8"/>
      <c r="G29" s="9"/>
    </row>
    <row r="30" spans="1:7" ht="15" customHeight="1">
      <c r="A30" s="82"/>
      <c r="B30" s="50"/>
      <c r="C30" s="50"/>
      <c r="D30" s="50"/>
      <c r="E30" s="83"/>
      <c r="F30" s="8"/>
      <c r="G30" s="9"/>
    </row>
    <row r="31" spans="1:7" ht="15" customHeight="1">
      <c r="A31" s="82"/>
      <c r="B31" s="50"/>
      <c r="C31" s="50"/>
      <c r="D31" s="50"/>
      <c r="E31" s="83"/>
      <c r="F31" s="8"/>
      <c r="G31" s="9"/>
    </row>
    <row r="32" spans="1:7" ht="15" customHeight="1">
      <c r="A32" s="82"/>
      <c r="B32" s="50"/>
      <c r="C32" s="50"/>
      <c r="D32" s="50"/>
      <c r="E32" s="83"/>
      <c r="F32" s="8"/>
      <c r="G32" s="9"/>
    </row>
    <row r="33" spans="1:7" ht="15" customHeight="1">
      <c r="A33" s="82"/>
      <c r="B33" s="50"/>
      <c r="C33" s="50"/>
      <c r="D33" s="50"/>
      <c r="E33" s="83"/>
      <c r="F33" s="8"/>
      <c r="G33" s="9"/>
    </row>
    <row r="34" spans="1:7" ht="15" customHeight="1">
      <c r="A34" s="82"/>
      <c r="B34" s="50"/>
      <c r="C34" s="50"/>
      <c r="D34" s="50"/>
      <c r="E34" s="50"/>
      <c r="F34" s="8"/>
      <c r="G34" s="9"/>
    </row>
    <row r="35" spans="1:7" ht="15" customHeight="1">
      <c r="A35" s="82"/>
      <c r="B35" s="50"/>
      <c r="C35" s="50"/>
      <c r="D35" s="50"/>
      <c r="E35" s="50"/>
      <c r="F35" s="8"/>
      <c r="G35" s="9"/>
    </row>
    <row r="36" spans="1:7" ht="15" customHeight="1">
      <c r="A36" s="82"/>
      <c r="B36" s="50"/>
      <c r="C36" s="50"/>
      <c r="D36" s="50"/>
      <c r="E36" s="50"/>
      <c r="F36" s="8"/>
      <c r="G36" s="9"/>
    </row>
    <row r="37" spans="1:7" ht="15" customHeight="1">
      <c r="A37" s="82"/>
      <c r="B37" s="50"/>
      <c r="C37" s="50"/>
      <c r="D37" s="50"/>
      <c r="E37" s="50"/>
      <c r="F37" s="8"/>
      <c r="G37" s="9"/>
    </row>
    <row r="38" spans="1:7" ht="15" customHeight="1">
      <c r="A38" s="82"/>
      <c r="B38" s="50"/>
      <c r="C38" s="50"/>
      <c r="D38" s="50"/>
      <c r="E38" s="50"/>
      <c r="F38" s="8"/>
      <c r="G38" s="9"/>
    </row>
    <row r="39" spans="1:7" ht="15" customHeight="1">
      <c r="A39" s="82"/>
      <c r="B39" s="50"/>
      <c r="C39" s="50"/>
      <c r="D39" s="50"/>
      <c r="E39" s="50"/>
      <c r="F39" s="8"/>
      <c r="G39" s="9"/>
    </row>
    <row r="40" spans="1:7" ht="15" customHeight="1">
      <c r="A40" s="82"/>
      <c r="B40" s="50"/>
      <c r="C40" s="50"/>
      <c r="D40" s="50"/>
      <c r="E40" s="50"/>
      <c r="F40" s="8"/>
      <c r="G40" s="9"/>
    </row>
    <row r="41" spans="1:7" ht="15" customHeight="1">
      <c r="A41" s="82"/>
      <c r="B41" s="50"/>
      <c r="C41" s="50"/>
      <c r="D41" s="50"/>
      <c r="E41" s="50"/>
      <c r="F41" s="8"/>
      <c r="G41" s="9"/>
    </row>
    <row r="42" spans="1:7" ht="15" customHeight="1">
      <c r="A42" s="82"/>
      <c r="B42" s="50"/>
      <c r="C42" s="50"/>
      <c r="D42" s="50"/>
      <c r="E42" s="50"/>
      <c r="F42" s="8"/>
      <c r="G42" s="9"/>
    </row>
    <row r="43" spans="1:7" ht="15" customHeight="1">
      <c r="A43" s="82"/>
      <c r="B43" s="50"/>
      <c r="C43" s="50"/>
      <c r="D43" s="50"/>
      <c r="E43" s="50"/>
      <c r="F43" s="8"/>
      <c r="G43" s="9"/>
    </row>
    <row r="44" spans="1:7" ht="15" customHeight="1">
      <c r="A44" s="82"/>
      <c r="B44" s="50"/>
      <c r="C44" s="50"/>
      <c r="D44" s="50"/>
      <c r="E44" s="91"/>
      <c r="F44" s="8"/>
      <c r="G44" s="9"/>
    </row>
    <row r="45" spans="1:7" ht="15" customHeight="1">
      <c r="A45" s="82"/>
      <c r="B45" s="91"/>
      <c r="C45" s="91"/>
      <c r="D45" s="91"/>
      <c r="E45" s="91"/>
      <c r="F45" s="8"/>
      <c r="G45" s="9"/>
    </row>
    <row r="46" spans="1:7" ht="15" customHeight="1">
      <c r="A46" s="82"/>
      <c r="B46" s="7"/>
      <c r="C46" s="7"/>
      <c r="D46" s="7"/>
      <c r="E46" s="50"/>
      <c r="F46" s="8"/>
      <c r="G46" s="9"/>
    </row>
    <row r="47" spans="1:7" ht="15" customHeight="1">
      <c r="A47" s="82"/>
      <c r="B47" s="50"/>
      <c r="C47" s="50"/>
      <c r="D47" s="50"/>
      <c r="E47" s="50"/>
      <c r="F47" s="8"/>
      <c r="G47" s="9"/>
    </row>
    <row r="48" spans="1:7" ht="15" customHeight="1">
      <c r="A48" s="82"/>
      <c r="B48" s="50"/>
      <c r="C48" s="50"/>
      <c r="D48" s="50"/>
      <c r="E48" s="50"/>
      <c r="F48" s="8"/>
      <c r="G48" s="9"/>
    </row>
    <row r="49" spans="1:7" ht="15" customHeight="1">
      <c r="A49" s="82"/>
      <c r="B49" s="50"/>
      <c r="C49" s="50"/>
      <c r="D49" s="50"/>
      <c r="E49" s="50"/>
      <c r="F49" s="8"/>
      <c r="G49" s="9"/>
    </row>
    <row r="50" spans="1:7" ht="15" customHeight="1">
      <c r="A50" s="82"/>
      <c r="B50" s="91"/>
      <c r="C50" s="91"/>
      <c r="D50" s="91"/>
      <c r="E50" s="91"/>
      <c r="F50" s="8"/>
      <c r="G50" s="9"/>
    </row>
    <row r="51" spans="1:7" ht="15" customHeight="1">
      <c r="A51" s="82"/>
      <c r="B51" s="91"/>
      <c r="C51" s="91"/>
      <c r="D51" s="91"/>
      <c r="E51" s="91"/>
      <c r="F51" s="8"/>
      <c r="G51" s="9"/>
    </row>
    <row r="52" spans="1:7" ht="15" customHeight="1">
      <c r="A52" s="92"/>
      <c r="B52" s="91"/>
      <c r="C52" s="91"/>
      <c r="D52" s="91"/>
      <c r="E52" s="91"/>
      <c r="F52" s="8"/>
      <c r="G52" s="9"/>
    </row>
    <row r="53" spans="1:7" ht="15" customHeight="1">
      <c r="A53" s="92"/>
      <c r="B53" s="91"/>
      <c r="C53" s="91"/>
      <c r="D53" s="91"/>
      <c r="E53" s="91"/>
      <c r="F53" s="8"/>
      <c r="G53" s="9"/>
    </row>
    <row r="54" spans="1:7" ht="15" customHeight="1">
      <c r="A54" s="92"/>
      <c r="B54" s="91"/>
      <c r="C54" s="91"/>
      <c r="D54" s="91"/>
      <c r="E54" s="91"/>
      <c r="F54" s="8"/>
      <c r="G54" s="9"/>
    </row>
    <row r="55" spans="1:7" ht="15" customHeight="1">
      <c r="A55" s="93"/>
      <c r="B55" s="7"/>
      <c r="C55" s="7"/>
      <c r="D55" s="7"/>
      <c r="E55" s="7"/>
      <c r="F55" s="56"/>
      <c r="G55" s="57"/>
    </row>
    <row r="56" spans="1:7" ht="15" customHeight="1">
      <c r="A56" s="93"/>
      <c r="B56" s="7"/>
      <c r="C56" s="7"/>
      <c r="D56" s="7"/>
      <c r="E56" s="48"/>
      <c r="F56" s="56"/>
      <c r="G56" s="57"/>
    </row>
    <row r="57" spans="1:7" ht="14.25">
      <c r="A57" s="82"/>
      <c r="B57" s="48"/>
      <c r="C57" s="48"/>
      <c r="D57" s="48"/>
      <c r="E57" s="48"/>
      <c r="F57" s="56"/>
      <c r="G57" s="57"/>
    </row>
    <row r="150" spans="2:5" ht="14.25">
      <c r="B150" s="2" t="s">
        <v>220</v>
      </c>
      <c r="C150" s="2"/>
      <c r="D150" s="2"/>
      <c r="E150" s="91">
        <v>38.47</v>
      </c>
    </row>
  </sheetData>
  <sheetProtection selectLockedCells="1" selectUnlockedCells="1"/>
  <autoFilter ref="A5:S1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PageLayoutView="0" workbookViewId="0" topLeftCell="A1">
      <selection activeCell="P5" sqref="P5"/>
    </sheetView>
  </sheetViews>
  <sheetFormatPr defaultColWidth="11.421875" defaultRowHeight="15"/>
  <cols>
    <col min="1" max="1" width="7.28125" style="69" customWidth="1"/>
    <col min="2" max="2" width="9.8515625" style="69" customWidth="1"/>
    <col min="3" max="4" width="10.7109375" style="59" customWidth="1"/>
    <col min="5" max="5" width="10.7109375" style="0" customWidth="1"/>
    <col min="6" max="13" width="10.7109375" style="73" customWidth="1"/>
    <col min="14" max="16384" width="11.421875" style="73" customWidth="1"/>
  </cols>
  <sheetData>
    <row r="1" spans="1:4" ht="15" customHeight="1">
      <c r="A1" s="7"/>
      <c r="B1" s="7"/>
      <c r="C1" s="8"/>
      <c r="D1" s="8"/>
    </row>
    <row r="2" spans="1:21" s="101" customFormat="1" ht="27.75" customHeight="1">
      <c r="A2" s="103"/>
      <c r="B2" s="103"/>
      <c r="C2" s="10" t="s">
        <v>704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3" t="s">
        <v>11</v>
      </c>
      <c r="M2" s="10" t="s">
        <v>1</v>
      </c>
      <c r="N2" s="11" t="s">
        <v>220</v>
      </c>
      <c r="O2" s="10" t="s">
        <v>1115</v>
      </c>
      <c r="P2" s="11"/>
      <c r="R2" s="10" t="s">
        <v>1116</v>
      </c>
      <c r="S2" s="10" t="s">
        <v>705</v>
      </c>
      <c r="T2" s="10" t="s">
        <v>706</v>
      </c>
      <c r="U2" s="10" t="s">
        <v>707</v>
      </c>
    </row>
    <row r="3" spans="1:16" s="101" customFormat="1" ht="15" customHeight="1">
      <c r="A3" s="103"/>
      <c r="B3" s="103"/>
      <c r="C3" s="14" t="s">
        <v>17</v>
      </c>
      <c r="D3" s="14" t="s">
        <v>17</v>
      </c>
      <c r="E3" s="14" t="s">
        <v>17</v>
      </c>
      <c r="F3" s="14" t="s">
        <v>17</v>
      </c>
      <c r="G3" s="14" t="s">
        <v>17</v>
      </c>
      <c r="H3" s="14" t="s">
        <v>17</v>
      </c>
      <c r="I3" s="14" t="s">
        <v>17</v>
      </c>
      <c r="J3" s="14" t="s">
        <v>17</v>
      </c>
      <c r="K3" s="14" t="s">
        <v>17</v>
      </c>
      <c r="L3" s="14" t="s">
        <v>17</v>
      </c>
      <c r="M3" s="14" t="s">
        <v>17</v>
      </c>
      <c r="N3" s="14" t="s">
        <v>17</v>
      </c>
      <c r="O3" s="14" t="s">
        <v>17</v>
      </c>
      <c r="P3" s="14"/>
    </row>
    <row r="4" spans="1:16" ht="15" customHeight="1">
      <c r="A4" s="77"/>
      <c r="B4" s="15" t="s">
        <v>708</v>
      </c>
      <c r="C4" s="104">
        <f>'RZUTY -1'!I4</f>
        <v>4501.780000000001</v>
      </c>
      <c r="D4" s="104">
        <f>'RZUTY -1'!J4</f>
        <v>1224.76</v>
      </c>
      <c r="E4" s="104">
        <f>'RZUTY -1'!K4</f>
        <v>228.58</v>
      </c>
      <c r="F4" s="104">
        <f>'RZUTY -1'!L4</f>
        <v>7.54</v>
      </c>
      <c r="G4" s="104">
        <f>'RZUTY -1'!M4</f>
        <v>0</v>
      </c>
      <c r="H4" s="104">
        <f>'RZUTY -1'!N4</f>
        <v>84.03999999999999</v>
      </c>
      <c r="I4" s="104">
        <f>'RZUTY -1'!O4</f>
        <v>0</v>
      </c>
      <c r="J4" s="104">
        <f>'RZUTY -1'!P4</f>
        <v>0</v>
      </c>
      <c r="K4" s="104">
        <f>'RZUTY -1'!Q4</f>
        <v>0</v>
      </c>
      <c r="L4" s="104">
        <f>'RZUTY -1'!R4</f>
        <v>0</v>
      </c>
      <c r="M4" s="104">
        <f>'RZUTY -1'!S4</f>
        <v>1900.2299999999996</v>
      </c>
      <c r="N4" s="105">
        <f>'RZUTY -1'!E149</f>
        <v>98.06</v>
      </c>
      <c r="O4" s="104">
        <f>'RZUTY -1'!T4</f>
        <v>4351.85</v>
      </c>
      <c r="P4" s="105"/>
    </row>
    <row r="5" spans="1:16" ht="15" customHeight="1">
      <c r="A5" s="77"/>
      <c r="B5" s="15" t="s">
        <v>709</v>
      </c>
      <c r="C5" s="105">
        <f>'RZUTY 0'!I4</f>
        <v>856.79</v>
      </c>
      <c r="D5" s="105">
        <f>'RZUTY 0'!J4</f>
        <v>3709.6999999999994</v>
      </c>
      <c r="E5" s="105">
        <f>'RZUTY 0'!K4</f>
        <v>0</v>
      </c>
      <c r="F5" s="105">
        <f>'RZUTY 0'!L4</f>
        <v>171.8</v>
      </c>
      <c r="G5" s="105">
        <f>'RZUTY 0'!M4</f>
        <v>0</v>
      </c>
      <c r="H5" s="105">
        <f>'RZUTY 0'!N4</f>
        <v>0</v>
      </c>
      <c r="I5" s="105">
        <f>'RZUTY 0'!O4</f>
        <v>587.8199999999999</v>
      </c>
      <c r="J5" s="105">
        <f>'RZUTY 0'!P4</f>
        <v>0</v>
      </c>
      <c r="K5" s="105">
        <f>'RZUTY 0'!Q4</f>
        <v>0</v>
      </c>
      <c r="L5" s="105">
        <f>'RZUTY 0'!R4</f>
        <v>0</v>
      </c>
      <c r="M5" s="105">
        <f>'RZUTY 0'!S4</f>
        <v>1742.18</v>
      </c>
      <c r="N5" s="105">
        <f>'RZUTY 0'!E150</f>
        <v>191.48</v>
      </c>
      <c r="O5" s="105">
        <f>'RZUTY 0'!T4</f>
        <v>856.79</v>
      </c>
      <c r="P5" s="105"/>
    </row>
    <row r="6" spans="1:18" ht="15" customHeight="1">
      <c r="A6" s="82"/>
      <c r="B6" s="15" t="s">
        <v>710</v>
      </c>
      <c r="C6" s="106">
        <f>'RZUTY 1'!I4</f>
        <v>0</v>
      </c>
      <c r="D6" s="106">
        <f>'RZUTY 1'!J4</f>
        <v>1141.7799999999997</v>
      </c>
      <c r="E6" s="106">
        <f>'RZUTY 1'!K4</f>
        <v>0</v>
      </c>
      <c r="F6" s="106">
        <f>'RZUTY 1'!L4</f>
        <v>105.74000000000001</v>
      </c>
      <c r="G6" s="106">
        <f>'RZUTY 1'!M4</f>
        <v>0</v>
      </c>
      <c r="H6" s="106">
        <f>'RZUTY 1'!N4</f>
        <v>0</v>
      </c>
      <c r="I6" s="106">
        <f>'RZUTY 1'!O4</f>
        <v>0</v>
      </c>
      <c r="J6" s="106">
        <f>'RZUTY 1'!P4</f>
        <v>0</v>
      </c>
      <c r="K6" s="106">
        <f>'RZUTY 1'!Q4</f>
        <v>0</v>
      </c>
      <c r="L6" s="106">
        <f>'RZUTY 1'!R4</f>
        <v>0</v>
      </c>
      <c r="M6" s="106">
        <f>'RZUTY 1'!S4</f>
        <v>229.41</v>
      </c>
      <c r="N6" s="106">
        <f>'RZUTY 1'!E150</f>
        <v>180.33</v>
      </c>
      <c r="O6" s="106">
        <f>'RZUTY 1'!T4</f>
        <v>0</v>
      </c>
      <c r="P6" s="106"/>
      <c r="R6" s="73">
        <f>SUM('RZUTY 1'!E6:E25)</f>
        <v>415.35999999999996</v>
      </c>
    </row>
    <row r="7" spans="1:18" ht="15" customHeight="1">
      <c r="A7" s="82"/>
      <c r="B7" s="7" t="s">
        <v>711</v>
      </c>
      <c r="C7" s="107">
        <f>'RZUTY 2'!I4</f>
        <v>2.44</v>
      </c>
      <c r="D7" s="107">
        <f>'RZUTY 2'!J4</f>
        <v>331.12</v>
      </c>
      <c r="E7" s="107">
        <f>'RZUTY 2'!K4</f>
        <v>0</v>
      </c>
      <c r="F7" s="107">
        <f>'RZUTY 2'!L4</f>
        <v>11.79</v>
      </c>
      <c r="G7" s="107">
        <f>'RZUTY 2'!M4</f>
        <v>0</v>
      </c>
      <c r="H7" s="107">
        <f>'RZUTY 2'!N4</f>
        <v>0</v>
      </c>
      <c r="I7" s="107">
        <f>'RZUTY 2'!O4</f>
        <v>0</v>
      </c>
      <c r="J7" s="107">
        <f>'RZUTY 2'!P4</f>
        <v>0</v>
      </c>
      <c r="K7" s="107">
        <f>'RZUTY 2'!Q4</f>
        <v>0</v>
      </c>
      <c r="L7" s="107">
        <f>'RZUTY 2'!R4</f>
        <v>0</v>
      </c>
      <c r="M7" s="107">
        <f>'RZUTY 2'!S4</f>
        <v>198.76</v>
      </c>
      <c r="N7" s="107">
        <f>'RZUTY 2'!E150</f>
        <v>104.65</v>
      </c>
      <c r="O7" s="107">
        <f>'RZUTY 2'!T4</f>
        <v>0</v>
      </c>
      <c r="P7" s="107"/>
      <c r="R7" s="73">
        <f>SUM('RZUTY 2'!E7:E29)</f>
        <v>421.22999999999996</v>
      </c>
    </row>
    <row r="8" spans="1:18" ht="15" customHeight="1">
      <c r="A8" s="82"/>
      <c r="B8" s="7" t="s">
        <v>712</v>
      </c>
      <c r="C8" s="108">
        <f>'RZUTY 3'!I4</f>
        <v>0</v>
      </c>
      <c r="D8" s="108">
        <f>'RZUTY 3'!J4</f>
        <v>862.1800000000002</v>
      </c>
      <c r="E8" s="108">
        <f>'RZUTY 3'!K4</f>
        <v>0</v>
      </c>
      <c r="F8" s="108">
        <f>'RZUTY 3'!L4</f>
        <v>22.41</v>
      </c>
      <c r="G8" s="108">
        <f>'RZUTY 3'!M4</f>
        <v>0</v>
      </c>
      <c r="H8" s="108">
        <f>'RZUTY 3'!N4</f>
        <v>0</v>
      </c>
      <c r="I8" s="108">
        <f>'RZUTY 3'!O4</f>
        <v>0</v>
      </c>
      <c r="J8" s="108">
        <f>'RZUTY 3'!P4</f>
        <v>25.18</v>
      </c>
      <c r="K8" s="108">
        <f>'RZUTY 3'!Q4</f>
        <v>0</v>
      </c>
      <c r="L8" s="108">
        <f>'RZUTY 3'!R4</f>
        <v>0</v>
      </c>
      <c r="M8" s="108">
        <f>'RZUTY 3'!S4</f>
        <v>86.35000000000001</v>
      </c>
      <c r="N8" s="108">
        <f>'RZUTY 3'!E150</f>
        <v>188.08</v>
      </c>
      <c r="O8" s="108">
        <f>'RZUTY 3'!T4</f>
        <v>0</v>
      </c>
      <c r="P8" s="108"/>
      <c r="R8" s="73">
        <f>SUM('RZUTY 3'!E7:E26)</f>
        <v>356.23999999999995</v>
      </c>
    </row>
    <row r="9" spans="1:16" ht="15" customHeight="1">
      <c r="A9" s="82"/>
      <c r="B9" s="7" t="s">
        <v>713</v>
      </c>
      <c r="C9" s="107">
        <f>'RZUTY 4'!I4</f>
        <v>0</v>
      </c>
      <c r="D9" s="107">
        <f>'RZUTY 4'!J4</f>
        <v>131.99</v>
      </c>
      <c r="E9" s="107">
        <f>'RZUTY 4'!K4</f>
        <v>0</v>
      </c>
      <c r="F9" s="107">
        <f>'RZUTY 4'!L4</f>
        <v>19.14</v>
      </c>
      <c r="G9" s="107">
        <f>'RZUTY 4'!M4</f>
        <v>0</v>
      </c>
      <c r="H9" s="107">
        <f>'RZUTY 4'!N4</f>
        <v>0</v>
      </c>
      <c r="I9" s="107">
        <f>'RZUTY 4'!O4</f>
        <v>0</v>
      </c>
      <c r="J9" s="107">
        <f>'RZUTY 4'!P4</f>
        <v>0</v>
      </c>
      <c r="K9" s="107">
        <f>'RZUTY 4'!Q4</f>
        <v>295.28000000000003</v>
      </c>
      <c r="L9" s="107">
        <f>'RZUTY 4'!R4</f>
        <v>0</v>
      </c>
      <c r="M9" s="107">
        <f>'RZUTY 4'!S4</f>
        <v>42.94</v>
      </c>
      <c r="N9" s="107">
        <f>'RZUTY 4'!E150</f>
        <v>41.31</v>
      </c>
      <c r="O9" s="107">
        <f>'RZUTY 4'!T4</f>
        <v>0</v>
      </c>
      <c r="P9" s="107"/>
    </row>
    <row r="10" spans="1:16" ht="15" customHeight="1">
      <c r="A10" s="82"/>
      <c r="B10" s="7" t="s">
        <v>714</v>
      </c>
      <c r="C10" s="109">
        <f>'RZUTY 5'!I4</f>
        <v>0</v>
      </c>
      <c r="D10" s="109">
        <f>'RZUTY 5'!J4</f>
        <v>47.43</v>
      </c>
      <c r="E10" s="109">
        <f>'RZUTY 5'!K4</f>
        <v>0</v>
      </c>
      <c r="F10" s="109">
        <f>'RZUTY 5'!L4</f>
        <v>10.4</v>
      </c>
      <c r="G10" s="109">
        <f>'RZUTY 5'!M4</f>
        <v>0</v>
      </c>
      <c r="H10" s="109">
        <f>'RZUTY 5'!N4</f>
        <v>0</v>
      </c>
      <c r="I10" s="109">
        <f>'RZUTY 5'!O4</f>
        <v>0</v>
      </c>
      <c r="J10" s="109">
        <f>'RZUTY 5'!P4</f>
        <v>0</v>
      </c>
      <c r="K10" s="109">
        <f>'RZUTY 5'!Q4</f>
        <v>0</v>
      </c>
      <c r="L10" s="109">
        <f>'RZUTY 5'!R4</f>
        <v>0</v>
      </c>
      <c r="M10" s="109">
        <f>'RZUTY 5'!S4</f>
        <v>0</v>
      </c>
      <c r="N10" s="109">
        <f>'RZUTY 5'!E150</f>
        <v>38.47</v>
      </c>
      <c r="O10" s="109">
        <f>'RZUTY 5'!T4</f>
        <v>0</v>
      </c>
      <c r="P10" s="109"/>
    </row>
    <row r="11" spans="1:16" ht="15" customHeight="1">
      <c r="A11" s="82"/>
      <c r="B11" s="104" t="s">
        <v>715</v>
      </c>
      <c r="C11" s="110">
        <f>SUM(C4:C10)</f>
        <v>5361.01</v>
      </c>
      <c r="D11" s="110">
        <f aca="true" t="shared" si="0" ref="D11:O11">SUM(D4:D10)</f>
        <v>7448.959999999999</v>
      </c>
      <c r="E11" s="110">
        <f t="shared" si="0"/>
        <v>228.58</v>
      </c>
      <c r="F11" s="110">
        <f t="shared" si="0"/>
        <v>348.82000000000005</v>
      </c>
      <c r="G11" s="110">
        <f t="shared" si="0"/>
        <v>0</v>
      </c>
      <c r="H11" s="110">
        <f t="shared" si="0"/>
        <v>84.03999999999999</v>
      </c>
      <c r="I11" s="110">
        <f t="shared" si="0"/>
        <v>587.8199999999999</v>
      </c>
      <c r="J11" s="110">
        <f t="shared" si="0"/>
        <v>25.18</v>
      </c>
      <c r="K11" s="110">
        <f t="shared" si="0"/>
        <v>295.28000000000003</v>
      </c>
      <c r="L11" s="110">
        <f t="shared" si="0"/>
        <v>0</v>
      </c>
      <c r="M11" s="110">
        <f t="shared" si="0"/>
        <v>4199.87</v>
      </c>
      <c r="N11" s="110">
        <f t="shared" si="0"/>
        <v>842.3800000000001</v>
      </c>
      <c r="O11" s="110">
        <f t="shared" si="0"/>
        <v>5208.64</v>
      </c>
      <c r="P11" s="110"/>
    </row>
    <row r="12" spans="1:13" ht="15" customHeight="1">
      <c r="A12" s="82"/>
      <c r="B12" s="7"/>
      <c r="C12" s="125">
        <f>SUM(C11:M11)</f>
        <v>18579.56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5" ht="15" customHeight="1">
      <c r="A13" s="82"/>
      <c r="B13" s="7"/>
      <c r="C13" s="7"/>
      <c r="D13" s="22"/>
      <c r="E13" s="29"/>
    </row>
    <row r="14" spans="1:5" ht="15" customHeight="1">
      <c r="A14" s="82"/>
      <c r="B14" s="7"/>
      <c r="C14" s="7"/>
      <c r="D14" s="22"/>
      <c r="E14" s="29"/>
    </row>
    <row r="15" spans="1:5" ht="15" customHeight="1">
      <c r="A15" s="82"/>
      <c r="B15" s="7"/>
      <c r="C15" s="7"/>
      <c r="D15" s="22"/>
      <c r="E15" s="29"/>
    </row>
    <row r="16" spans="1:5" ht="15" customHeight="1">
      <c r="A16" s="82"/>
      <c r="B16" s="7"/>
      <c r="C16" s="7"/>
      <c r="D16" s="22"/>
      <c r="E16" s="29"/>
    </row>
    <row r="17" spans="1:5" ht="15" customHeight="1">
      <c r="A17" s="82"/>
      <c r="B17" s="7"/>
      <c r="C17" s="7"/>
      <c r="D17" s="22"/>
      <c r="E17" s="29"/>
    </row>
    <row r="18" spans="1:5" ht="15" customHeight="1">
      <c r="A18" s="82"/>
      <c r="B18" s="21"/>
      <c r="C18" s="7"/>
      <c r="D18" s="22"/>
      <c r="E18" s="29"/>
    </row>
    <row r="19" spans="1:5" ht="15" customHeight="1">
      <c r="A19" s="82"/>
      <c r="B19" s="21"/>
      <c r="C19" s="7"/>
      <c r="D19" s="22"/>
      <c r="E19" s="29"/>
    </row>
    <row r="20" spans="1:5" ht="15" customHeight="1">
      <c r="A20" s="82"/>
      <c r="B20" s="7"/>
      <c r="C20" s="7"/>
      <c r="D20" s="22"/>
      <c r="E20" s="29"/>
    </row>
    <row r="21" spans="1:5" ht="15" customHeight="1">
      <c r="A21" s="82"/>
      <c r="B21" s="7"/>
      <c r="C21" s="49"/>
      <c r="D21" s="8"/>
      <c r="E21" s="29"/>
    </row>
    <row r="22" spans="1:5" ht="15" customHeight="1">
      <c r="A22" s="82"/>
      <c r="B22" s="7"/>
      <c r="C22" s="7"/>
      <c r="D22" s="8"/>
      <c r="E22" s="29"/>
    </row>
    <row r="23" spans="1:4" ht="15" customHeight="1">
      <c r="A23" s="82"/>
      <c r="B23" s="50"/>
      <c r="C23" s="8"/>
      <c r="D23" s="8"/>
    </row>
    <row r="24" spans="1:4" ht="15" customHeight="1">
      <c r="A24" s="82"/>
      <c r="B24" s="15"/>
      <c r="C24" s="8"/>
      <c r="D24" s="8"/>
    </row>
    <row r="25" spans="1:4" ht="15" customHeight="1">
      <c r="A25" s="82"/>
      <c r="B25" s="83"/>
      <c r="C25" s="8"/>
      <c r="D25" s="8"/>
    </row>
    <row r="26" spans="1:4" ht="15" customHeight="1">
      <c r="A26" s="82"/>
      <c r="B26" s="83"/>
      <c r="C26" s="8"/>
      <c r="D26" s="8"/>
    </row>
    <row r="27" spans="1:4" ht="15" customHeight="1">
      <c r="A27" s="82"/>
      <c r="B27" s="83"/>
      <c r="C27" s="8"/>
      <c r="D27" s="8"/>
    </row>
    <row r="28" spans="1:4" ht="15" customHeight="1">
      <c r="A28" s="82"/>
      <c r="B28" s="50"/>
      <c r="C28" s="8"/>
      <c r="D28" s="8"/>
    </row>
    <row r="29" spans="1:4" ht="15" customHeight="1">
      <c r="A29" s="82"/>
      <c r="B29" s="50"/>
      <c r="C29" s="8"/>
      <c r="D29" s="8"/>
    </row>
    <row r="30" spans="1:4" ht="15" customHeight="1">
      <c r="A30" s="82"/>
      <c r="B30" s="50"/>
      <c r="C30" s="8"/>
      <c r="D30" s="8"/>
    </row>
    <row r="31" spans="1:4" ht="15" customHeight="1">
      <c r="A31" s="82"/>
      <c r="B31" s="50"/>
      <c r="C31" s="8"/>
      <c r="D31" s="8"/>
    </row>
    <row r="32" spans="1:4" ht="15" customHeight="1">
      <c r="A32" s="82"/>
      <c r="B32" s="50"/>
      <c r="C32" s="8"/>
      <c r="D32" s="8"/>
    </row>
    <row r="33" spans="1:4" ht="15" customHeight="1">
      <c r="A33" s="82"/>
      <c r="B33" s="50"/>
      <c r="C33" s="8"/>
      <c r="D33" s="8"/>
    </row>
    <row r="34" spans="1:4" ht="15" customHeight="1">
      <c r="A34" s="82"/>
      <c r="B34" s="50"/>
      <c r="C34" s="8"/>
      <c r="D34" s="8"/>
    </row>
    <row r="35" spans="1:4" ht="15" customHeight="1">
      <c r="A35" s="82"/>
      <c r="B35" s="50"/>
      <c r="C35" s="8"/>
      <c r="D35" s="8"/>
    </row>
    <row r="36" spans="1:4" ht="15" customHeight="1">
      <c r="A36" s="82"/>
      <c r="B36" s="50"/>
      <c r="C36" s="8"/>
      <c r="D36" s="8"/>
    </row>
    <row r="37" spans="1:4" ht="15" customHeight="1">
      <c r="A37" s="82"/>
      <c r="B37" s="50"/>
      <c r="C37" s="8"/>
      <c r="D37" s="8"/>
    </row>
    <row r="38" spans="1:4" ht="15" customHeight="1">
      <c r="A38" s="82"/>
      <c r="B38" s="50"/>
      <c r="C38" s="8"/>
      <c r="D38" s="8"/>
    </row>
    <row r="39" spans="1:4" ht="15" customHeight="1">
      <c r="A39" s="82"/>
      <c r="B39" s="50"/>
      <c r="C39" s="8"/>
      <c r="D39" s="8"/>
    </row>
    <row r="40" spans="1:4" ht="15" customHeight="1">
      <c r="A40" s="82"/>
      <c r="B40" s="50"/>
      <c r="C40" s="8"/>
      <c r="D40" s="8"/>
    </row>
    <row r="41" spans="1:4" ht="15" customHeight="1">
      <c r="A41" s="82"/>
      <c r="B41" s="50"/>
      <c r="C41" s="8"/>
      <c r="D41" s="8"/>
    </row>
    <row r="42" spans="1:4" ht="15" customHeight="1">
      <c r="A42" s="82"/>
      <c r="B42" s="50"/>
      <c r="C42" s="8"/>
      <c r="D42" s="8"/>
    </row>
    <row r="43" spans="1:4" ht="15" customHeight="1">
      <c r="A43" s="82"/>
      <c r="B43" s="50"/>
      <c r="C43" s="8"/>
      <c r="D43" s="8"/>
    </row>
    <row r="44" spans="1:4" ht="15" customHeight="1">
      <c r="A44" s="82"/>
      <c r="B44" s="91"/>
      <c r="C44" s="8"/>
      <c r="D44" s="8"/>
    </row>
    <row r="45" spans="1:4" ht="15" customHeight="1">
      <c r="A45" s="82"/>
      <c r="B45" s="7"/>
      <c r="C45" s="8"/>
      <c r="D45" s="8"/>
    </row>
    <row r="46" spans="1:4" ht="15" customHeight="1">
      <c r="A46" s="82"/>
      <c r="B46" s="50"/>
      <c r="C46" s="8"/>
      <c r="D46" s="8"/>
    </row>
    <row r="47" spans="1:4" ht="15" customHeight="1">
      <c r="A47" s="82"/>
      <c r="B47" s="50"/>
      <c r="C47" s="8"/>
      <c r="D47" s="8"/>
    </row>
    <row r="48" spans="1:4" ht="15" customHeight="1">
      <c r="A48" s="82"/>
      <c r="B48" s="50"/>
      <c r="C48" s="8"/>
      <c r="D48" s="8"/>
    </row>
    <row r="49" spans="1:4" ht="15" customHeight="1">
      <c r="A49" s="82"/>
      <c r="B49" s="91"/>
      <c r="C49" s="8"/>
      <c r="D49" s="8"/>
    </row>
    <row r="50" spans="1:4" ht="15" customHeight="1">
      <c r="A50" s="82"/>
      <c r="B50" s="91"/>
      <c r="C50" s="8"/>
      <c r="D50" s="8"/>
    </row>
    <row r="51" spans="1:4" ht="15" customHeight="1">
      <c r="A51" s="92"/>
      <c r="B51" s="91"/>
      <c r="C51" s="8"/>
      <c r="D51" s="8"/>
    </row>
    <row r="52" spans="1:4" ht="15" customHeight="1">
      <c r="A52" s="92"/>
      <c r="B52" s="91"/>
      <c r="C52" s="8"/>
      <c r="D52" s="8"/>
    </row>
    <row r="53" spans="1:4" ht="15" customHeight="1">
      <c r="A53" s="92"/>
      <c r="B53" s="91"/>
      <c r="C53" s="8"/>
      <c r="D53" s="8"/>
    </row>
    <row r="54" spans="1:4" ht="15" customHeight="1">
      <c r="A54" s="93"/>
      <c r="B54" s="7"/>
      <c r="C54" s="56"/>
      <c r="D54" s="56"/>
    </row>
    <row r="55" spans="1:4" ht="15" customHeight="1">
      <c r="A55" s="93"/>
      <c r="B55" s="7"/>
      <c r="C55" s="56"/>
      <c r="D55" s="56"/>
    </row>
    <row r="56" spans="1:4" ht="14.25">
      <c r="A56" s="82"/>
      <c r="B56" s="48"/>
      <c r="C56" s="56"/>
      <c r="D56" s="56"/>
    </row>
  </sheetData>
  <sheetProtection selectLockedCells="1" selectUnlockedCells="1"/>
  <mergeCells count="1">
    <mergeCell ref="C12:M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0"/>
  <sheetViews>
    <sheetView zoomScale="85" zoomScaleNormal="85" zoomScalePageLayoutView="0" workbookViewId="0" topLeftCell="A1">
      <selection activeCell="K85" sqref="K85"/>
    </sheetView>
  </sheetViews>
  <sheetFormatPr defaultColWidth="11.421875" defaultRowHeight="15" customHeight="1"/>
  <cols>
    <col min="1" max="1" width="6.7109375" style="111" customWidth="1"/>
    <col min="2" max="2" width="64.8515625" style="111" customWidth="1"/>
    <col min="3" max="3" width="12.7109375" style="111" customWidth="1"/>
    <col min="4" max="6" width="11.421875" style="111" customWidth="1"/>
    <col min="7" max="9" width="0" style="111" hidden="1" customWidth="1"/>
  </cols>
  <sheetData>
    <row r="1" spans="1:13" ht="15" customHeight="1">
      <c r="A1" s="112"/>
      <c r="B1" s="112" t="s">
        <v>716</v>
      </c>
      <c r="C1" s="112"/>
      <c r="D1" s="113"/>
      <c r="E1" s="113"/>
      <c r="F1" s="114"/>
      <c r="G1" s="115" t="s">
        <v>717</v>
      </c>
      <c r="H1" s="116"/>
      <c r="I1" s="117"/>
      <c r="J1" s="118"/>
      <c r="K1" s="118"/>
      <c r="L1" s="118"/>
      <c r="M1" s="119"/>
    </row>
    <row r="2" spans="1:13" ht="15" customHeight="1">
      <c r="A2" s="112" t="s">
        <v>718</v>
      </c>
      <c r="B2" s="113" t="s">
        <v>719</v>
      </c>
      <c r="C2" s="112"/>
      <c r="D2" s="113"/>
      <c r="E2" s="113"/>
      <c r="F2" s="112" t="s">
        <v>718</v>
      </c>
      <c r="G2" s="114"/>
      <c r="H2" s="116"/>
      <c r="I2" s="117"/>
      <c r="J2" s="118"/>
      <c r="K2" s="118"/>
      <c r="L2" s="118"/>
      <c r="M2" s="119"/>
    </row>
    <row r="3" spans="1:13" ht="15" customHeight="1">
      <c r="A3" s="112"/>
      <c r="B3" s="112" t="s">
        <v>720</v>
      </c>
      <c r="C3" s="112" t="s">
        <v>721</v>
      </c>
      <c r="D3" s="113"/>
      <c r="E3" s="113"/>
      <c r="F3" s="113"/>
      <c r="G3" s="120" t="s">
        <v>722</v>
      </c>
      <c r="I3" s="121"/>
      <c r="J3" s="119"/>
      <c r="K3" s="119"/>
      <c r="L3" s="119"/>
      <c r="M3" s="119"/>
    </row>
    <row r="4" spans="1:13" ht="15" customHeight="1">
      <c r="A4" s="112"/>
      <c r="B4" s="112" t="s">
        <v>723</v>
      </c>
      <c r="C4" s="112" t="s">
        <v>724</v>
      </c>
      <c r="D4" s="113"/>
      <c r="E4" s="113"/>
      <c r="F4" s="113"/>
      <c r="G4" s="120" t="s">
        <v>725</v>
      </c>
      <c r="I4" s="121" t="s">
        <v>726</v>
      </c>
      <c r="J4" s="119"/>
      <c r="K4" s="119"/>
      <c r="L4" s="119"/>
      <c r="M4" s="119"/>
    </row>
    <row r="5" spans="1:13" ht="15" customHeight="1">
      <c r="A5" s="112"/>
      <c r="B5" s="112" t="s">
        <v>727</v>
      </c>
      <c r="C5" s="112" t="s">
        <v>728</v>
      </c>
      <c r="D5" s="113"/>
      <c r="E5" s="113"/>
      <c r="F5" s="113"/>
      <c r="G5" s="120" t="s">
        <v>729</v>
      </c>
      <c r="I5" s="121"/>
      <c r="J5" s="119"/>
      <c r="K5" s="119"/>
      <c r="L5" s="119"/>
      <c r="M5" s="119"/>
    </row>
    <row r="6" spans="1:13" ht="15" customHeight="1">
      <c r="A6" s="112"/>
      <c r="B6" s="115" t="s">
        <v>730</v>
      </c>
      <c r="C6" s="112" t="s">
        <v>731</v>
      </c>
      <c r="D6" s="113"/>
      <c r="E6" s="113"/>
      <c r="F6" s="113"/>
      <c r="G6" s="113" t="s">
        <v>732</v>
      </c>
      <c r="I6" s="121"/>
      <c r="J6" s="119"/>
      <c r="K6" s="119"/>
      <c r="L6" s="119"/>
      <c r="M6" s="119"/>
    </row>
    <row r="7" spans="1:13" ht="15" customHeight="1">
      <c r="A7" s="112"/>
      <c r="B7" s="115" t="s">
        <v>733</v>
      </c>
      <c r="C7" s="112" t="s">
        <v>734</v>
      </c>
      <c r="D7" s="113"/>
      <c r="E7" s="113"/>
      <c r="F7" s="113"/>
      <c r="G7" s="113" t="s">
        <v>735</v>
      </c>
      <c r="I7" s="121"/>
      <c r="J7" s="119"/>
      <c r="K7" s="119"/>
      <c r="L7" s="119"/>
      <c r="M7" s="119"/>
    </row>
    <row r="8" spans="1:13" ht="15" customHeight="1">
      <c r="A8" s="112"/>
      <c r="B8" s="115" t="s">
        <v>736</v>
      </c>
      <c r="C8" s="112" t="s">
        <v>721</v>
      </c>
      <c r="D8" s="113"/>
      <c r="E8" s="113"/>
      <c r="F8" s="113"/>
      <c r="G8" s="120" t="s">
        <v>722</v>
      </c>
      <c r="I8" s="121"/>
      <c r="J8" s="119"/>
      <c r="K8" s="119"/>
      <c r="L8" s="119"/>
      <c r="M8" s="119"/>
    </row>
    <row r="9" spans="1:13" ht="15" customHeight="1">
      <c r="A9" s="115" t="s">
        <v>737</v>
      </c>
      <c r="B9" s="113" t="s">
        <v>738</v>
      </c>
      <c r="C9" s="112"/>
      <c r="D9" s="113"/>
      <c r="E9" s="113"/>
      <c r="F9" s="115" t="s">
        <v>737</v>
      </c>
      <c r="G9" s="113"/>
      <c r="I9" s="121"/>
      <c r="J9" s="119"/>
      <c r="K9" s="119"/>
      <c r="L9" s="119"/>
      <c r="M9" s="119"/>
    </row>
    <row r="10" spans="1:13" ht="15" customHeight="1">
      <c r="A10" s="112"/>
      <c r="B10" s="115" t="s">
        <v>739</v>
      </c>
      <c r="C10" s="112" t="s">
        <v>721</v>
      </c>
      <c r="D10" s="113"/>
      <c r="E10" s="113"/>
      <c r="F10" s="113"/>
      <c r="G10" s="120" t="s">
        <v>740</v>
      </c>
      <c r="I10" s="121"/>
      <c r="J10" s="119"/>
      <c r="K10" s="119"/>
      <c r="L10" s="119"/>
      <c r="M10" s="119"/>
    </row>
    <row r="11" spans="1:13" ht="30" customHeight="1">
      <c r="A11" s="112"/>
      <c r="B11" s="115" t="s">
        <v>741</v>
      </c>
      <c r="C11" s="112" t="s">
        <v>742</v>
      </c>
      <c r="D11" s="113"/>
      <c r="E11" s="113"/>
      <c r="F11" s="113"/>
      <c r="G11" s="120" t="s">
        <v>743</v>
      </c>
      <c r="I11" s="121"/>
      <c r="J11" s="119"/>
      <c r="K11" s="119"/>
      <c r="L11" s="119"/>
      <c r="M11" s="119"/>
    </row>
    <row r="12" spans="1:13" ht="15" customHeight="1">
      <c r="A12" s="112"/>
      <c r="B12" s="115" t="s">
        <v>744</v>
      </c>
      <c r="C12" s="112" t="s">
        <v>721</v>
      </c>
      <c r="D12" s="113"/>
      <c r="E12" s="113"/>
      <c r="F12" s="113"/>
      <c r="G12" s="120" t="s">
        <v>745</v>
      </c>
      <c r="I12" s="121"/>
      <c r="J12" s="119"/>
      <c r="K12" s="119"/>
      <c r="L12" s="119"/>
      <c r="M12" s="119"/>
    </row>
    <row r="13" spans="1:13" ht="15" customHeight="1">
      <c r="A13" s="112"/>
      <c r="B13" s="115" t="s">
        <v>746</v>
      </c>
      <c r="C13" s="112" t="s">
        <v>728</v>
      </c>
      <c r="D13" s="113"/>
      <c r="E13" s="113"/>
      <c r="F13" s="113"/>
      <c r="G13" s="120" t="s">
        <v>747</v>
      </c>
      <c r="I13" s="121" t="s">
        <v>748</v>
      </c>
      <c r="J13" s="119"/>
      <c r="K13" s="119"/>
      <c r="L13" s="119"/>
      <c r="M13" s="119"/>
    </row>
    <row r="14" spans="1:13" ht="15" customHeight="1">
      <c r="A14" s="112"/>
      <c r="B14" s="115" t="s">
        <v>730</v>
      </c>
      <c r="C14" s="112" t="s">
        <v>731</v>
      </c>
      <c r="D14" s="113"/>
      <c r="E14" s="113"/>
      <c r="F14" s="113"/>
      <c r="G14" s="113" t="s">
        <v>732</v>
      </c>
      <c r="I14" s="121"/>
      <c r="J14" s="119"/>
      <c r="K14" s="119"/>
      <c r="L14" s="119"/>
      <c r="M14" s="119"/>
    </row>
    <row r="15" spans="1:13" ht="15" customHeight="1">
      <c r="A15" s="112"/>
      <c r="B15" s="115" t="s">
        <v>733</v>
      </c>
      <c r="C15" s="112" t="s">
        <v>734</v>
      </c>
      <c r="D15" s="113"/>
      <c r="E15" s="113"/>
      <c r="F15" s="113"/>
      <c r="G15" s="120" t="s">
        <v>749</v>
      </c>
      <c r="I15" s="121"/>
      <c r="J15" s="119"/>
      <c r="K15" s="119"/>
      <c r="L15" s="119"/>
      <c r="M15" s="119"/>
    </row>
    <row r="16" spans="1:13" ht="15" customHeight="1">
      <c r="A16" s="112"/>
      <c r="B16" s="115" t="s">
        <v>736</v>
      </c>
      <c r="C16" s="112" t="s">
        <v>721</v>
      </c>
      <c r="D16" s="113"/>
      <c r="E16" s="113"/>
      <c r="F16" s="113"/>
      <c r="G16" s="120" t="s">
        <v>722</v>
      </c>
      <c r="I16" s="121"/>
      <c r="J16" s="119"/>
      <c r="K16" s="119"/>
      <c r="L16" s="119"/>
      <c r="M16" s="119"/>
    </row>
    <row r="17" spans="1:13" ht="15" customHeight="1">
      <c r="A17" s="112" t="s">
        <v>750</v>
      </c>
      <c r="B17" s="113" t="s">
        <v>751</v>
      </c>
      <c r="C17" s="112"/>
      <c r="D17" s="113"/>
      <c r="E17" s="113"/>
      <c r="F17" s="112" t="s">
        <v>750</v>
      </c>
      <c r="G17" s="113"/>
      <c r="I17" s="121"/>
      <c r="J17" s="119"/>
      <c r="K17" s="119"/>
      <c r="L17" s="119"/>
      <c r="M17" s="119"/>
    </row>
    <row r="18" spans="1:13" ht="15" customHeight="1">
      <c r="A18" s="112"/>
      <c r="B18" s="115" t="s">
        <v>752</v>
      </c>
      <c r="C18" s="112"/>
      <c r="D18" s="113"/>
      <c r="E18" s="113"/>
      <c r="F18" s="113"/>
      <c r="G18" s="120" t="s">
        <v>753</v>
      </c>
      <c r="I18" s="121"/>
      <c r="J18" s="119"/>
      <c r="K18" s="119"/>
      <c r="L18" s="119"/>
      <c r="M18" s="119"/>
    </row>
    <row r="19" spans="1:13" ht="15" customHeight="1">
      <c r="A19" s="112"/>
      <c r="B19" s="115" t="s">
        <v>746</v>
      </c>
      <c r="C19" s="112" t="s">
        <v>728</v>
      </c>
      <c r="D19" s="113"/>
      <c r="E19" s="113"/>
      <c r="F19" s="113"/>
      <c r="G19" s="120" t="s">
        <v>747</v>
      </c>
      <c r="I19" s="121"/>
      <c r="J19" s="119"/>
      <c r="K19" s="119"/>
      <c r="L19" s="119"/>
      <c r="M19" s="119"/>
    </row>
    <row r="20" spans="1:13" ht="15" customHeight="1">
      <c r="A20" s="112"/>
      <c r="B20" s="115" t="s">
        <v>754</v>
      </c>
      <c r="C20" s="112" t="s">
        <v>755</v>
      </c>
      <c r="D20" s="113"/>
      <c r="E20" s="113"/>
      <c r="F20" s="113"/>
      <c r="G20" s="120" t="s">
        <v>756</v>
      </c>
      <c r="I20" s="121" t="s">
        <v>757</v>
      </c>
      <c r="J20" s="119"/>
      <c r="K20" s="119"/>
      <c r="L20" s="119"/>
      <c r="M20" s="119"/>
    </row>
    <row r="21" spans="1:13" ht="15" customHeight="1">
      <c r="A21" s="112"/>
      <c r="B21" s="115" t="s">
        <v>758</v>
      </c>
      <c r="C21" s="112"/>
      <c r="D21" s="113"/>
      <c r="E21" s="113"/>
      <c r="F21" s="113"/>
      <c r="G21" s="120" t="s">
        <v>759</v>
      </c>
      <c r="I21" s="121"/>
      <c r="J21" s="119"/>
      <c r="K21" s="119"/>
      <c r="L21" s="119"/>
      <c r="M21" s="119"/>
    </row>
    <row r="22" spans="1:13" ht="15" customHeight="1">
      <c r="A22" s="112"/>
      <c r="B22" s="115" t="s">
        <v>760</v>
      </c>
      <c r="C22" s="112" t="s">
        <v>761</v>
      </c>
      <c r="D22" s="113"/>
      <c r="E22" s="113"/>
      <c r="F22" s="113"/>
      <c r="G22" s="120" t="s">
        <v>762</v>
      </c>
      <c r="I22" s="121"/>
      <c r="J22" s="119"/>
      <c r="K22" s="119"/>
      <c r="L22" s="119"/>
      <c r="M22" s="119"/>
    </row>
    <row r="23" spans="1:13" ht="15" customHeight="1">
      <c r="A23" s="112"/>
      <c r="B23" s="115" t="s">
        <v>736</v>
      </c>
      <c r="C23" s="112" t="s">
        <v>721</v>
      </c>
      <c r="D23" s="113"/>
      <c r="E23" s="113"/>
      <c r="F23" s="113"/>
      <c r="G23" s="120" t="s">
        <v>722</v>
      </c>
      <c r="I23" s="121"/>
      <c r="J23" s="119"/>
      <c r="K23" s="119"/>
      <c r="L23" s="119"/>
      <c r="M23" s="119"/>
    </row>
    <row r="24" spans="1:13" ht="15" customHeight="1">
      <c r="A24" s="112" t="s">
        <v>763</v>
      </c>
      <c r="B24" s="113" t="s">
        <v>764</v>
      </c>
      <c r="C24" s="112"/>
      <c r="D24" s="113"/>
      <c r="E24" s="113"/>
      <c r="F24" s="112" t="s">
        <v>763</v>
      </c>
      <c r="G24" s="113"/>
      <c r="I24" s="121"/>
      <c r="J24" s="119"/>
      <c r="K24" s="119"/>
      <c r="L24" s="119"/>
      <c r="M24" s="119"/>
    </row>
    <row r="25" spans="1:13" ht="15" customHeight="1">
      <c r="A25" s="112"/>
      <c r="B25" s="112" t="s">
        <v>765</v>
      </c>
      <c r="C25" s="112"/>
      <c r="D25" s="113"/>
      <c r="E25" s="113"/>
      <c r="F25" s="113"/>
      <c r="G25" s="113" t="s">
        <v>766</v>
      </c>
      <c r="I25" s="121"/>
      <c r="J25" s="119"/>
      <c r="K25" s="119"/>
      <c r="L25" s="119"/>
      <c r="M25" s="119"/>
    </row>
    <row r="26" spans="1:13" ht="15" customHeight="1">
      <c r="A26" s="112"/>
      <c r="B26" s="115" t="s">
        <v>760</v>
      </c>
      <c r="C26" s="112" t="s">
        <v>767</v>
      </c>
      <c r="D26" s="113"/>
      <c r="E26" s="113"/>
      <c r="F26" s="113"/>
      <c r="G26" s="113" t="s">
        <v>768</v>
      </c>
      <c r="I26" s="121"/>
      <c r="J26" s="119"/>
      <c r="K26" s="119"/>
      <c r="L26" s="119"/>
      <c r="M26" s="119"/>
    </row>
    <row r="27" spans="1:13" ht="15" customHeight="1">
      <c r="A27" s="112"/>
      <c r="B27" s="112" t="s">
        <v>769</v>
      </c>
      <c r="C27" s="112" t="s">
        <v>721</v>
      </c>
      <c r="D27" s="113"/>
      <c r="E27" s="113"/>
      <c r="F27" s="113"/>
      <c r="G27" s="120" t="s">
        <v>722</v>
      </c>
      <c r="I27" s="121"/>
      <c r="J27" s="119"/>
      <c r="K27" s="119"/>
      <c r="L27" s="119"/>
      <c r="M27" s="119"/>
    </row>
    <row r="28" spans="1:13" ht="15" customHeight="1">
      <c r="A28" s="112" t="s">
        <v>770</v>
      </c>
      <c r="B28" s="113" t="s">
        <v>771</v>
      </c>
      <c r="C28" s="112"/>
      <c r="D28" s="113"/>
      <c r="E28" s="113"/>
      <c r="F28" s="112" t="s">
        <v>770</v>
      </c>
      <c r="G28" s="113"/>
      <c r="I28" s="121"/>
      <c r="J28" s="119"/>
      <c r="K28" s="119"/>
      <c r="L28" s="119"/>
      <c r="M28" s="119"/>
    </row>
    <row r="29" spans="1:13" ht="15" customHeight="1">
      <c r="A29" s="112"/>
      <c r="B29" s="115" t="s">
        <v>772</v>
      </c>
      <c r="C29" s="112"/>
      <c r="D29" s="113"/>
      <c r="E29" s="113"/>
      <c r="F29" s="113"/>
      <c r="G29" s="120" t="s">
        <v>773</v>
      </c>
      <c r="I29" s="121"/>
      <c r="J29" s="119"/>
      <c r="K29" s="119"/>
      <c r="L29" s="119"/>
      <c r="M29" s="119"/>
    </row>
    <row r="30" spans="1:13" ht="15" customHeight="1">
      <c r="A30" s="112"/>
      <c r="B30" s="112" t="s">
        <v>774</v>
      </c>
      <c r="C30" s="112" t="s">
        <v>767</v>
      </c>
      <c r="D30" s="113"/>
      <c r="E30" s="113"/>
      <c r="F30" s="113"/>
      <c r="G30" s="113" t="s">
        <v>775</v>
      </c>
      <c r="I30" s="121"/>
      <c r="J30" s="119"/>
      <c r="K30" s="119"/>
      <c r="L30" s="119"/>
      <c r="M30" s="119"/>
    </row>
    <row r="31" spans="1:13" ht="15" customHeight="1">
      <c r="A31" s="112" t="s">
        <v>776</v>
      </c>
      <c r="B31" s="113" t="s">
        <v>777</v>
      </c>
      <c r="C31" s="112"/>
      <c r="D31" s="113"/>
      <c r="E31" s="113"/>
      <c r="F31" s="112" t="s">
        <v>776</v>
      </c>
      <c r="G31" s="113"/>
      <c r="I31" s="121"/>
      <c r="J31" s="119"/>
      <c r="K31" s="119"/>
      <c r="L31" s="119"/>
      <c r="M31" s="119"/>
    </row>
    <row r="32" spans="1:13" ht="15" customHeight="1">
      <c r="A32" s="112"/>
      <c r="B32" s="112" t="s">
        <v>778</v>
      </c>
      <c r="C32" s="112" t="s">
        <v>779</v>
      </c>
      <c r="D32" s="113"/>
      <c r="E32" s="113"/>
      <c r="F32" s="113"/>
      <c r="G32" s="120" t="s">
        <v>780</v>
      </c>
      <c r="I32" s="121" t="s">
        <v>781</v>
      </c>
      <c r="J32" s="119"/>
      <c r="K32" s="119"/>
      <c r="L32" s="119"/>
      <c r="M32" s="119"/>
    </row>
    <row r="33" spans="1:13" ht="15" customHeight="1">
      <c r="A33" s="112"/>
      <c r="B33" s="112" t="s">
        <v>782</v>
      </c>
      <c r="C33" s="112" t="s">
        <v>783</v>
      </c>
      <c r="D33" s="113"/>
      <c r="E33" s="113"/>
      <c r="F33" s="113"/>
      <c r="G33" s="120" t="s">
        <v>784</v>
      </c>
      <c r="I33" s="121"/>
      <c r="J33" s="119"/>
      <c r="K33" s="119"/>
      <c r="L33" s="119"/>
      <c r="M33" s="119"/>
    </row>
    <row r="34" spans="1:13" ht="15" customHeight="1">
      <c r="A34" s="112" t="s">
        <v>785</v>
      </c>
      <c r="B34" s="113" t="s">
        <v>786</v>
      </c>
      <c r="C34" s="112"/>
      <c r="D34" s="113"/>
      <c r="E34" s="113"/>
      <c r="F34" s="112" t="s">
        <v>785</v>
      </c>
      <c r="G34" s="113"/>
      <c r="I34" s="121"/>
      <c r="J34" s="119"/>
      <c r="K34" s="119"/>
      <c r="L34" s="119"/>
      <c r="M34" s="119"/>
    </row>
    <row r="35" spans="1:13" ht="15" customHeight="1">
      <c r="A35" s="112"/>
      <c r="B35" s="112" t="s">
        <v>778</v>
      </c>
      <c r="C35" s="112" t="s">
        <v>779</v>
      </c>
      <c r="D35" s="113"/>
      <c r="E35" s="113"/>
      <c r="F35" s="113"/>
      <c r="G35" s="120" t="s">
        <v>787</v>
      </c>
      <c r="I35" s="121" t="s">
        <v>788</v>
      </c>
      <c r="J35" s="119"/>
      <c r="K35" s="119"/>
      <c r="L35" s="119"/>
      <c r="M35" s="119"/>
    </row>
    <row r="36" spans="1:13" ht="15" customHeight="1">
      <c r="A36" s="112"/>
      <c r="B36" s="112" t="s">
        <v>789</v>
      </c>
      <c r="C36" s="112" t="s">
        <v>790</v>
      </c>
      <c r="D36" s="113"/>
      <c r="E36" s="113"/>
      <c r="F36" s="113"/>
      <c r="G36" s="120" t="s">
        <v>791</v>
      </c>
      <c r="I36" s="121"/>
      <c r="J36" s="119"/>
      <c r="K36" s="119"/>
      <c r="L36" s="119"/>
      <c r="M36" s="119"/>
    </row>
    <row r="37" spans="1:13" ht="15" customHeight="1">
      <c r="A37" s="112" t="s">
        <v>792</v>
      </c>
      <c r="B37" s="120" t="s">
        <v>793</v>
      </c>
      <c r="C37" s="112"/>
      <c r="D37" s="113"/>
      <c r="E37" s="113"/>
      <c r="F37" s="112" t="s">
        <v>792</v>
      </c>
      <c r="G37" s="113"/>
      <c r="I37" s="121"/>
      <c r="J37" s="119"/>
      <c r="K37" s="119"/>
      <c r="L37" s="119"/>
      <c r="M37" s="119"/>
    </row>
    <row r="38" spans="1:13" ht="15" customHeight="1">
      <c r="A38" s="112"/>
      <c r="B38" s="112" t="s">
        <v>778</v>
      </c>
      <c r="C38" s="112" t="s">
        <v>779</v>
      </c>
      <c r="D38" s="113"/>
      <c r="E38" s="113"/>
      <c r="F38" s="113"/>
      <c r="G38" s="120" t="s">
        <v>794</v>
      </c>
      <c r="I38" s="121" t="s">
        <v>795</v>
      </c>
      <c r="J38" s="119"/>
      <c r="K38" s="119"/>
      <c r="L38" s="119"/>
      <c r="M38" s="119"/>
    </row>
    <row r="39" spans="1:13" ht="15" customHeight="1">
      <c r="A39" s="112"/>
      <c r="B39" s="112" t="s">
        <v>796</v>
      </c>
      <c r="C39" s="112" t="s">
        <v>797</v>
      </c>
      <c r="D39" s="113"/>
      <c r="E39" s="113"/>
      <c r="F39" s="113"/>
      <c r="G39" s="120" t="s">
        <v>798</v>
      </c>
      <c r="I39" s="121"/>
      <c r="J39" s="119"/>
      <c r="K39" s="119"/>
      <c r="L39" s="119"/>
      <c r="M39" s="119"/>
    </row>
    <row r="40" spans="1:13" ht="15" customHeight="1">
      <c r="A40" s="112" t="s">
        <v>799</v>
      </c>
      <c r="B40" s="113" t="s">
        <v>800</v>
      </c>
      <c r="C40" s="112"/>
      <c r="D40" s="113"/>
      <c r="E40" s="113"/>
      <c r="F40" s="112" t="s">
        <v>799</v>
      </c>
      <c r="G40" s="113"/>
      <c r="I40" s="121"/>
      <c r="J40" s="119"/>
      <c r="K40" s="119"/>
      <c r="L40" s="119"/>
      <c r="M40" s="119"/>
    </row>
    <row r="41" spans="1:13" ht="15" customHeight="1">
      <c r="A41" s="112"/>
      <c r="B41" s="112" t="s">
        <v>720</v>
      </c>
      <c r="C41" s="112" t="s">
        <v>721</v>
      </c>
      <c r="D41" s="113"/>
      <c r="E41" s="113"/>
      <c r="F41" s="113"/>
      <c r="G41" s="120" t="s">
        <v>722</v>
      </c>
      <c r="I41" s="121"/>
      <c r="J41" s="119"/>
      <c r="K41" s="119"/>
      <c r="L41" s="119"/>
      <c r="M41" s="119"/>
    </row>
    <row r="42" spans="1:13" ht="15" customHeight="1">
      <c r="A42" s="112"/>
      <c r="B42" s="112" t="s">
        <v>801</v>
      </c>
      <c r="C42" s="112" t="s">
        <v>802</v>
      </c>
      <c r="D42" s="113"/>
      <c r="E42" s="113"/>
      <c r="F42" s="113"/>
      <c r="G42" s="120" t="s">
        <v>749</v>
      </c>
      <c r="I42" s="121"/>
      <c r="J42" s="119"/>
      <c r="K42" s="119"/>
      <c r="L42" s="119"/>
      <c r="M42" s="119"/>
    </row>
    <row r="43" spans="1:13" ht="15" customHeight="1">
      <c r="A43" s="112"/>
      <c r="B43" s="112" t="s">
        <v>803</v>
      </c>
      <c r="C43" s="112" t="s">
        <v>721</v>
      </c>
      <c r="D43" s="113"/>
      <c r="E43" s="113"/>
      <c r="F43" s="113"/>
      <c r="G43" s="120" t="s">
        <v>804</v>
      </c>
      <c r="I43" s="121" t="s">
        <v>805</v>
      </c>
      <c r="J43" s="119"/>
      <c r="K43" s="119"/>
      <c r="L43" s="119"/>
      <c r="M43" s="119"/>
    </row>
    <row r="44" spans="1:13" ht="15" customHeight="1">
      <c r="A44" s="112"/>
      <c r="B44" s="112" t="s">
        <v>806</v>
      </c>
      <c r="C44" s="112" t="s">
        <v>807</v>
      </c>
      <c r="D44" s="113"/>
      <c r="E44" s="113"/>
      <c r="F44" s="113"/>
      <c r="G44" s="120" t="s">
        <v>808</v>
      </c>
      <c r="I44" s="121"/>
      <c r="J44" s="119"/>
      <c r="K44" s="119"/>
      <c r="L44" s="119"/>
      <c r="M44" s="119"/>
    </row>
    <row r="45" spans="1:13" ht="30" customHeight="1">
      <c r="A45" s="112"/>
      <c r="B45" s="115" t="s">
        <v>809</v>
      </c>
      <c r="C45" s="112" t="s">
        <v>742</v>
      </c>
      <c r="D45" s="113"/>
      <c r="E45" s="113"/>
      <c r="F45" s="113"/>
      <c r="G45" s="120" t="s">
        <v>810</v>
      </c>
      <c r="I45" s="121"/>
      <c r="J45" s="119"/>
      <c r="K45" s="119"/>
      <c r="L45" s="119"/>
      <c r="M45" s="119"/>
    </row>
    <row r="46" spans="1:13" ht="15" customHeight="1">
      <c r="A46" s="112"/>
      <c r="B46" s="112" t="s">
        <v>720</v>
      </c>
      <c r="C46" s="112" t="s">
        <v>721</v>
      </c>
      <c r="D46" s="113"/>
      <c r="E46" s="113"/>
      <c r="F46" s="113"/>
      <c r="G46" s="113"/>
      <c r="I46" s="121"/>
      <c r="J46" s="119"/>
      <c r="K46" s="119"/>
      <c r="L46" s="119"/>
      <c r="M46" s="119"/>
    </row>
    <row r="47" spans="1:13" ht="15" customHeight="1">
      <c r="A47" s="112" t="s">
        <v>811</v>
      </c>
      <c r="B47" s="113" t="s">
        <v>812</v>
      </c>
      <c r="C47" s="112"/>
      <c r="D47" s="113"/>
      <c r="E47" s="113"/>
      <c r="F47" s="112" t="s">
        <v>811</v>
      </c>
      <c r="G47" s="113"/>
      <c r="I47" s="121"/>
      <c r="J47" s="119"/>
      <c r="K47" s="119"/>
      <c r="L47" s="119"/>
      <c r="M47" s="119"/>
    </row>
    <row r="48" spans="1:13" ht="15" customHeight="1">
      <c r="A48" s="112"/>
      <c r="B48" s="112" t="s">
        <v>720</v>
      </c>
      <c r="C48" s="112" t="s">
        <v>721</v>
      </c>
      <c r="D48" s="113"/>
      <c r="E48" s="113"/>
      <c r="F48" s="113"/>
      <c r="G48" s="120" t="s">
        <v>722</v>
      </c>
      <c r="I48" s="121"/>
      <c r="J48" s="119"/>
      <c r="K48" s="119"/>
      <c r="L48" s="119"/>
      <c r="M48" s="119"/>
    </row>
    <row r="49" spans="1:13" ht="15" customHeight="1">
      <c r="A49" s="112"/>
      <c r="B49" s="112" t="s">
        <v>801</v>
      </c>
      <c r="C49" s="112" t="s">
        <v>813</v>
      </c>
      <c r="D49" s="113"/>
      <c r="E49" s="113"/>
      <c r="F49" s="113"/>
      <c r="G49" s="120" t="s">
        <v>749</v>
      </c>
      <c r="I49" s="121" t="s">
        <v>814</v>
      </c>
      <c r="J49" s="119"/>
      <c r="K49" s="119"/>
      <c r="L49" s="119"/>
      <c r="M49" s="119"/>
    </row>
    <row r="50" spans="1:13" ht="15" customHeight="1">
      <c r="A50" s="112"/>
      <c r="B50" s="112" t="s">
        <v>720</v>
      </c>
      <c r="C50" s="112" t="s">
        <v>721</v>
      </c>
      <c r="D50" s="113"/>
      <c r="E50" s="113"/>
      <c r="F50" s="113"/>
      <c r="G50" s="120" t="s">
        <v>722</v>
      </c>
      <c r="I50" s="121"/>
      <c r="J50" s="119"/>
      <c r="K50" s="119"/>
      <c r="L50" s="119"/>
      <c r="M50" s="119"/>
    </row>
    <row r="51" spans="1:13" ht="15" customHeight="1">
      <c r="A51" s="112" t="s">
        <v>815</v>
      </c>
      <c r="B51" s="113" t="s">
        <v>816</v>
      </c>
      <c r="C51" s="112"/>
      <c r="D51" s="113"/>
      <c r="E51" s="113"/>
      <c r="F51" s="112" t="s">
        <v>815</v>
      </c>
      <c r="G51" s="113"/>
      <c r="I51" s="121"/>
      <c r="J51" s="119"/>
      <c r="K51" s="119"/>
      <c r="L51" s="119"/>
      <c r="M51" s="119"/>
    </row>
    <row r="52" spans="1:13" ht="15" customHeight="1">
      <c r="A52" s="112"/>
      <c r="B52" s="112" t="s">
        <v>720</v>
      </c>
      <c r="C52" s="112" t="s">
        <v>721</v>
      </c>
      <c r="D52" s="113"/>
      <c r="E52" s="113"/>
      <c r="F52" s="113"/>
      <c r="G52" s="113" t="s">
        <v>817</v>
      </c>
      <c r="I52" s="121"/>
      <c r="J52" s="119"/>
      <c r="K52" s="119"/>
      <c r="L52" s="119"/>
      <c r="M52" s="119"/>
    </row>
    <row r="53" spans="1:13" ht="15" customHeight="1">
      <c r="A53" s="112"/>
      <c r="B53" s="112" t="s">
        <v>818</v>
      </c>
      <c r="C53" s="112" t="s">
        <v>819</v>
      </c>
      <c r="D53" s="113"/>
      <c r="E53" s="113"/>
      <c r="F53" s="113"/>
      <c r="G53" s="120" t="s">
        <v>820</v>
      </c>
      <c r="I53" s="121" t="s">
        <v>821</v>
      </c>
      <c r="J53" s="119"/>
      <c r="K53" s="119"/>
      <c r="L53" s="119"/>
      <c r="M53" s="119"/>
    </row>
    <row r="54" spans="1:13" ht="15" customHeight="1">
      <c r="A54" s="112"/>
      <c r="B54" s="112" t="s">
        <v>720</v>
      </c>
      <c r="C54" s="112" t="s">
        <v>721</v>
      </c>
      <c r="D54" s="113"/>
      <c r="E54" s="113"/>
      <c r="F54" s="113"/>
      <c r="G54" s="120" t="s">
        <v>722</v>
      </c>
      <c r="I54" s="121"/>
      <c r="J54" s="119"/>
      <c r="K54" s="119"/>
      <c r="L54" s="119"/>
      <c r="M54" s="119"/>
    </row>
    <row r="55" spans="1:13" ht="15" customHeight="1">
      <c r="A55" s="112" t="s">
        <v>822</v>
      </c>
      <c r="B55" s="113" t="s">
        <v>823</v>
      </c>
      <c r="C55" s="112"/>
      <c r="D55" s="113"/>
      <c r="E55" s="113"/>
      <c r="F55" s="112" t="s">
        <v>822</v>
      </c>
      <c r="G55" s="113"/>
      <c r="I55" s="121"/>
      <c r="J55" s="119"/>
      <c r="K55" s="119"/>
      <c r="L55" s="119"/>
      <c r="M55" s="119"/>
    </row>
    <row r="56" spans="1:13" ht="15" customHeight="1">
      <c r="A56" s="112"/>
      <c r="B56" s="112" t="s">
        <v>720</v>
      </c>
      <c r="C56" s="112" t="s">
        <v>721</v>
      </c>
      <c r="D56" s="113"/>
      <c r="E56" s="113"/>
      <c r="F56" s="113"/>
      <c r="G56" s="120" t="s">
        <v>722</v>
      </c>
      <c r="I56" s="121"/>
      <c r="J56" s="119"/>
      <c r="K56" s="119"/>
      <c r="L56" s="119"/>
      <c r="M56" s="119"/>
    </row>
    <row r="57" spans="1:13" ht="15" customHeight="1">
      <c r="A57" s="112"/>
      <c r="B57" s="112" t="s">
        <v>824</v>
      </c>
      <c r="C57" s="112" t="s">
        <v>807</v>
      </c>
      <c r="D57" s="113"/>
      <c r="E57" s="113"/>
      <c r="F57" s="113"/>
      <c r="G57" s="120" t="s">
        <v>825</v>
      </c>
      <c r="I57" s="121" t="s">
        <v>826</v>
      </c>
      <c r="J57" s="119"/>
      <c r="K57" s="119"/>
      <c r="L57" s="119"/>
      <c r="M57" s="119"/>
    </row>
    <row r="58" spans="1:13" ht="15" customHeight="1">
      <c r="A58" s="112"/>
      <c r="B58" s="112" t="s">
        <v>827</v>
      </c>
      <c r="C58" s="112" t="s">
        <v>721</v>
      </c>
      <c r="D58" s="113"/>
      <c r="E58" s="113"/>
      <c r="F58" s="113"/>
      <c r="G58" s="120" t="s">
        <v>828</v>
      </c>
      <c r="I58" s="121"/>
      <c r="J58" s="119"/>
      <c r="K58" s="119"/>
      <c r="L58" s="119"/>
      <c r="M58" s="119"/>
    </row>
    <row r="59" spans="1:13" ht="15" customHeight="1">
      <c r="A59" s="112" t="s">
        <v>829</v>
      </c>
      <c r="B59" s="113" t="s">
        <v>830</v>
      </c>
      <c r="C59" s="112"/>
      <c r="D59" s="113"/>
      <c r="E59" s="113"/>
      <c r="F59" s="112" t="s">
        <v>829</v>
      </c>
      <c r="G59" s="113"/>
      <c r="I59" s="121"/>
      <c r="J59" s="119"/>
      <c r="K59" s="119"/>
      <c r="L59" s="119"/>
      <c r="M59" s="119"/>
    </row>
    <row r="60" spans="1:13" ht="15" customHeight="1">
      <c r="A60" s="112"/>
      <c r="B60" s="112" t="s">
        <v>831</v>
      </c>
      <c r="C60" s="112" t="s">
        <v>832</v>
      </c>
      <c r="D60" s="113"/>
      <c r="E60" s="113"/>
      <c r="F60" s="113"/>
      <c r="G60" s="120" t="s">
        <v>833</v>
      </c>
      <c r="I60" s="121" t="s">
        <v>834</v>
      </c>
      <c r="J60" s="119"/>
      <c r="K60" s="119"/>
      <c r="L60" s="119"/>
      <c r="M60" s="119"/>
    </row>
    <row r="61" spans="1:13" ht="15" customHeight="1">
      <c r="A61" s="112" t="s">
        <v>835</v>
      </c>
      <c r="B61" s="113" t="s">
        <v>836</v>
      </c>
      <c r="C61" s="112"/>
      <c r="D61" s="113"/>
      <c r="E61" s="113"/>
      <c r="F61" s="112" t="s">
        <v>835</v>
      </c>
      <c r="G61" s="113"/>
      <c r="I61" s="121"/>
      <c r="J61" s="119"/>
      <c r="K61" s="119"/>
      <c r="L61" s="119"/>
      <c r="M61" s="119"/>
    </row>
    <row r="62" spans="1:13" ht="15" customHeight="1">
      <c r="A62" s="112"/>
      <c r="B62" s="112" t="s">
        <v>831</v>
      </c>
      <c r="C62" s="112" t="s">
        <v>837</v>
      </c>
      <c r="D62" s="113"/>
      <c r="E62" s="113"/>
      <c r="F62" s="113"/>
      <c r="G62" s="120" t="s">
        <v>838</v>
      </c>
      <c r="I62" s="121"/>
      <c r="J62" s="119"/>
      <c r="K62" s="119"/>
      <c r="L62" s="119"/>
      <c r="M62" s="119"/>
    </row>
    <row r="63" spans="1:13" ht="15" customHeight="1">
      <c r="A63" s="112"/>
      <c r="B63" s="112" t="s">
        <v>839</v>
      </c>
      <c r="C63" s="112" t="s">
        <v>755</v>
      </c>
      <c r="D63" s="113"/>
      <c r="E63" s="113"/>
      <c r="F63" s="113"/>
      <c r="G63" s="120" t="s">
        <v>840</v>
      </c>
      <c r="I63" s="121" t="s">
        <v>841</v>
      </c>
      <c r="J63" s="119"/>
      <c r="K63" s="119"/>
      <c r="L63" s="119"/>
      <c r="M63" s="119"/>
    </row>
    <row r="64" spans="1:13" ht="15" customHeight="1">
      <c r="A64" s="112"/>
      <c r="B64" s="112" t="s">
        <v>801</v>
      </c>
      <c r="C64" s="112" t="s">
        <v>842</v>
      </c>
      <c r="D64" s="113"/>
      <c r="E64" s="113"/>
      <c r="F64" s="113"/>
      <c r="G64" s="120" t="s">
        <v>749</v>
      </c>
      <c r="I64" s="121"/>
      <c r="J64" s="119"/>
      <c r="K64" s="119"/>
      <c r="L64" s="119"/>
      <c r="M64" s="119"/>
    </row>
    <row r="65" spans="1:13" ht="15" customHeight="1">
      <c r="A65" s="112" t="s">
        <v>843</v>
      </c>
      <c r="B65" s="113" t="s">
        <v>836</v>
      </c>
      <c r="C65" s="112"/>
      <c r="D65" s="113"/>
      <c r="E65" s="113"/>
      <c r="F65" s="112" t="s">
        <v>843</v>
      </c>
      <c r="G65" s="113"/>
      <c r="I65" s="121"/>
      <c r="J65" s="119"/>
      <c r="K65" s="119"/>
      <c r="L65" s="119"/>
      <c r="M65" s="119"/>
    </row>
    <row r="66" spans="1:13" ht="15" customHeight="1">
      <c r="A66" s="112"/>
      <c r="B66" s="112" t="s">
        <v>831</v>
      </c>
      <c r="C66" s="112" t="s">
        <v>844</v>
      </c>
      <c r="D66" s="113"/>
      <c r="E66" s="113"/>
      <c r="F66" s="113"/>
      <c r="G66" s="113" t="s">
        <v>845</v>
      </c>
      <c r="I66" s="121"/>
      <c r="J66" s="119"/>
      <c r="K66" s="119"/>
      <c r="L66" s="119"/>
      <c r="M66" s="119"/>
    </row>
    <row r="67" spans="1:13" ht="15" customHeight="1">
      <c r="A67" s="112"/>
      <c r="B67" s="112" t="s">
        <v>839</v>
      </c>
      <c r="C67" s="112" t="s">
        <v>755</v>
      </c>
      <c r="D67" s="113"/>
      <c r="E67" s="113"/>
      <c r="F67" s="113"/>
      <c r="G67" s="113" t="s">
        <v>732</v>
      </c>
      <c r="I67" s="121" t="s">
        <v>841</v>
      </c>
      <c r="J67" s="119"/>
      <c r="K67" s="119"/>
      <c r="L67" s="119"/>
      <c r="M67" s="119"/>
    </row>
    <row r="68" spans="1:13" ht="15" customHeight="1">
      <c r="A68" s="112"/>
      <c r="B68" s="112" t="s">
        <v>818</v>
      </c>
      <c r="C68" s="112" t="s">
        <v>846</v>
      </c>
      <c r="D68" s="113"/>
      <c r="E68" s="113"/>
      <c r="F68" s="113"/>
      <c r="G68" s="120" t="s">
        <v>847</v>
      </c>
      <c r="I68" s="121"/>
      <c r="J68" s="119"/>
      <c r="K68" s="119"/>
      <c r="L68" s="119"/>
      <c r="M68" s="119"/>
    </row>
    <row r="69" spans="1:13" ht="15" customHeight="1">
      <c r="A69" s="112" t="s">
        <v>848</v>
      </c>
      <c r="B69" s="113" t="s">
        <v>849</v>
      </c>
      <c r="C69" s="112"/>
      <c r="D69" s="113"/>
      <c r="E69" s="113"/>
      <c r="F69" s="112" t="s">
        <v>848</v>
      </c>
      <c r="G69" s="113"/>
      <c r="I69" s="121"/>
      <c r="J69" s="119"/>
      <c r="K69" s="119"/>
      <c r="L69" s="119"/>
      <c r="M69" s="119"/>
    </row>
    <row r="70" spans="1:13" ht="15" customHeight="1">
      <c r="A70" s="112"/>
      <c r="B70" s="112" t="s">
        <v>720</v>
      </c>
      <c r="C70" s="112" t="s">
        <v>721</v>
      </c>
      <c r="D70" s="113"/>
      <c r="E70" s="113"/>
      <c r="F70" s="113"/>
      <c r="G70" s="120" t="s">
        <v>722</v>
      </c>
      <c r="I70" s="121"/>
      <c r="J70" s="119"/>
      <c r="K70" s="119"/>
      <c r="L70" s="119"/>
      <c r="M70" s="119"/>
    </row>
    <row r="71" spans="1:13" ht="15" customHeight="1">
      <c r="A71" s="112"/>
      <c r="B71" s="112" t="s">
        <v>723</v>
      </c>
      <c r="C71" s="112" t="s">
        <v>850</v>
      </c>
      <c r="D71" s="113"/>
      <c r="E71" s="113"/>
      <c r="F71" s="113"/>
      <c r="G71" s="120" t="s">
        <v>851</v>
      </c>
      <c r="I71" s="121" t="s">
        <v>788</v>
      </c>
      <c r="J71" s="119"/>
      <c r="K71" s="119"/>
      <c r="L71" s="119"/>
      <c r="M71" s="119"/>
    </row>
    <row r="72" spans="1:13" ht="15" customHeight="1">
      <c r="A72" s="112"/>
      <c r="B72" s="112" t="s">
        <v>839</v>
      </c>
      <c r="C72" s="112" t="s">
        <v>755</v>
      </c>
      <c r="D72" s="113"/>
      <c r="E72" s="113"/>
      <c r="F72" s="113"/>
      <c r="G72" s="120" t="s">
        <v>840</v>
      </c>
      <c r="I72" s="121"/>
      <c r="J72" s="119"/>
      <c r="K72" s="119"/>
      <c r="L72" s="119"/>
      <c r="M72" s="119"/>
    </row>
    <row r="73" spans="1:13" ht="15" customHeight="1">
      <c r="A73" s="112"/>
      <c r="B73" s="112" t="s">
        <v>801</v>
      </c>
      <c r="C73" s="112" t="s">
        <v>852</v>
      </c>
      <c r="D73" s="113"/>
      <c r="E73" s="113"/>
      <c r="F73" s="113"/>
      <c r="G73" s="113" t="s">
        <v>735</v>
      </c>
      <c r="I73" s="121"/>
      <c r="J73" s="119"/>
      <c r="K73" s="119"/>
      <c r="L73" s="119"/>
      <c r="M73" s="119"/>
    </row>
    <row r="74" spans="1:13" ht="15" customHeight="1">
      <c r="A74" s="112"/>
      <c r="B74" s="112" t="s">
        <v>720</v>
      </c>
      <c r="C74" s="112" t="s">
        <v>721</v>
      </c>
      <c r="D74" s="113"/>
      <c r="E74" s="113"/>
      <c r="F74" s="113"/>
      <c r="G74" s="120" t="s">
        <v>722</v>
      </c>
      <c r="I74" s="121"/>
      <c r="J74" s="119"/>
      <c r="K74" s="119"/>
      <c r="L74" s="119"/>
      <c r="M74" s="119"/>
    </row>
    <row r="75" spans="1:13" ht="15" customHeight="1">
      <c r="A75" s="112" t="s">
        <v>853</v>
      </c>
      <c r="B75" s="113" t="s">
        <v>854</v>
      </c>
      <c r="C75" s="112"/>
      <c r="D75" s="113"/>
      <c r="E75" s="113"/>
      <c r="F75" s="112" t="s">
        <v>853</v>
      </c>
      <c r="G75" s="113"/>
      <c r="I75" s="121"/>
      <c r="J75" s="119"/>
      <c r="K75" s="119"/>
      <c r="L75" s="119"/>
      <c r="M75" s="119"/>
    </row>
    <row r="76" spans="1:13" ht="15" customHeight="1">
      <c r="A76" s="112"/>
      <c r="B76" s="112" t="s">
        <v>831</v>
      </c>
      <c r="C76" s="112" t="s">
        <v>837</v>
      </c>
      <c r="D76" s="113"/>
      <c r="E76" s="113"/>
      <c r="F76" s="113"/>
      <c r="G76" s="113" t="s">
        <v>845</v>
      </c>
      <c r="I76" s="121"/>
      <c r="J76" s="119"/>
      <c r="K76" s="119"/>
      <c r="L76" s="119"/>
      <c r="M76" s="119"/>
    </row>
    <row r="77" spans="1:13" ht="15" customHeight="1">
      <c r="A77" s="112"/>
      <c r="B77" s="112" t="s">
        <v>839</v>
      </c>
      <c r="C77" s="112" t="s">
        <v>855</v>
      </c>
      <c r="D77" s="113"/>
      <c r="E77" s="113"/>
      <c r="F77" s="113"/>
      <c r="G77" s="113" t="s">
        <v>732</v>
      </c>
      <c r="I77" s="121" t="s">
        <v>841</v>
      </c>
      <c r="J77" s="119"/>
      <c r="K77" s="119"/>
      <c r="L77" s="119"/>
      <c r="M77" s="119"/>
    </row>
    <row r="78" spans="1:13" ht="15" customHeight="1">
      <c r="A78" s="112"/>
      <c r="B78" s="112" t="s">
        <v>831</v>
      </c>
      <c r="C78" s="112" t="s">
        <v>832</v>
      </c>
      <c r="D78" s="113"/>
      <c r="E78" s="113"/>
      <c r="F78" s="113"/>
      <c r="G78" s="113" t="s">
        <v>845</v>
      </c>
      <c r="I78" s="121"/>
      <c r="J78" s="119"/>
      <c r="K78" s="119"/>
      <c r="L78" s="119"/>
      <c r="M78" s="119"/>
    </row>
    <row r="79" spans="1:13" ht="15" customHeight="1">
      <c r="A79" s="112" t="s">
        <v>856</v>
      </c>
      <c r="B79" s="114" t="s">
        <v>857</v>
      </c>
      <c r="C79" s="112"/>
      <c r="D79" s="113"/>
      <c r="E79" s="113"/>
      <c r="F79" s="112" t="s">
        <v>856</v>
      </c>
      <c r="G79" s="113"/>
      <c r="I79" s="121"/>
      <c r="J79" s="119"/>
      <c r="K79" s="119"/>
      <c r="L79" s="119"/>
      <c r="M79" s="119"/>
    </row>
    <row r="80" spans="1:13" ht="15" customHeight="1">
      <c r="A80" s="112"/>
      <c r="B80" s="112" t="s">
        <v>858</v>
      </c>
      <c r="C80" s="112" t="s">
        <v>859</v>
      </c>
      <c r="D80" s="113"/>
      <c r="E80" s="113"/>
      <c r="F80" s="113"/>
      <c r="G80" s="113" t="s">
        <v>860</v>
      </c>
      <c r="I80" s="121"/>
      <c r="J80" s="119"/>
      <c r="K80" s="119"/>
      <c r="L80" s="119"/>
      <c r="M80" s="119"/>
    </row>
    <row r="81" spans="1:13" ht="15" customHeight="1">
      <c r="A81" s="112"/>
      <c r="B81" s="112" t="s">
        <v>839</v>
      </c>
      <c r="C81" s="112" t="s">
        <v>724</v>
      </c>
      <c r="D81" s="113"/>
      <c r="E81" s="113"/>
      <c r="F81" s="113"/>
      <c r="G81" s="113" t="s">
        <v>732</v>
      </c>
      <c r="I81" s="121"/>
      <c r="J81" s="119"/>
      <c r="K81" s="119"/>
      <c r="L81" s="119"/>
      <c r="M81" s="119"/>
    </row>
    <row r="82" spans="1:13" ht="15" customHeight="1">
      <c r="A82" s="112"/>
      <c r="B82" s="112" t="s">
        <v>824</v>
      </c>
      <c r="C82" s="112" t="s">
        <v>802</v>
      </c>
      <c r="D82" s="113"/>
      <c r="E82" s="113"/>
      <c r="F82" s="113"/>
      <c r="G82" s="120" t="s">
        <v>861</v>
      </c>
      <c r="I82" s="121"/>
      <c r="J82" s="119"/>
      <c r="K82" s="119"/>
      <c r="L82" s="119"/>
      <c r="M82" s="119"/>
    </row>
    <row r="83" spans="1:13" ht="15" customHeight="1">
      <c r="A83" s="112"/>
      <c r="B83" s="112"/>
      <c r="C83" s="112"/>
      <c r="D83" s="113"/>
      <c r="E83" s="113"/>
      <c r="F83" s="113"/>
      <c r="G83" s="113"/>
      <c r="I83" s="121"/>
      <c r="J83" s="119"/>
      <c r="K83" s="119"/>
      <c r="L83" s="119"/>
      <c r="M83" s="119"/>
    </row>
    <row r="84" spans="1:13" ht="15" customHeight="1">
      <c r="A84" s="112"/>
      <c r="B84" s="112" t="s">
        <v>862</v>
      </c>
      <c r="C84" s="112"/>
      <c r="D84" s="113"/>
      <c r="E84" s="113"/>
      <c r="F84" s="113"/>
      <c r="G84" s="113"/>
      <c r="I84" s="121"/>
      <c r="J84" s="119"/>
      <c r="K84" s="119"/>
      <c r="L84" s="119"/>
      <c r="M84" s="119"/>
    </row>
    <row r="85" spans="1:13" ht="15" customHeight="1">
      <c r="A85" s="112" t="s">
        <v>863</v>
      </c>
      <c r="B85" s="113" t="s">
        <v>864</v>
      </c>
      <c r="C85" s="112"/>
      <c r="D85" s="113"/>
      <c r="E85" s="113"/>
      <c r="F85" s="112" t="s">
        <v>863</v>
      </c>
      <c r="G85" s="113"/>
      <c r="I85" s="121"/>
      <c r="J85" s="119"/>
      <c r="K85" s="119"/>
      <c r="L85" s="119"/>
      <c r="M85" s="119"/>
    </row>
    <row r="86" spans="1:13" ht="15" customHeight="1">
      <c r="A86" s="112"/>
      <c r="B86" s="112" t="s">
        <v>865</v>
      </c>
      <c r="C86" s="112" t="s">
        <v>721</v>
      </c>
      <c r="D86" s="113"/>
      <c r="E86" s="113"/>
      <c r="F86" s="113"/>
      <c r="G86" s="113" t="s">
        <v>866</v>
      </c>
      <c r="I86" s="121" t="s">
        <v>867</v>
      </c>
      <c r="J86" s="119"/>
      <c r="K86" s="119"/>
      <c r="L86" s="119"/>
      <c r="M86" s="119"/>
    </row>
    <row r="87" spans="1:13" ht="15" customHeight="1">
      <c r="A87" s="112" t="s">
        <v>868</v>
      </c>
      <c r="B87" s="113" t="s">
        <v>869</v>
      </c>
      <c r="C87" s="112"/>
      <c r="D87" s="113"/>
      <c r="E87" s="113"/>
      <c r="F87" s="112" t="s">
        <v>868</v>
      </c>
      <c r="G87" s="113"/>
      <c r="I87" s="121"/>
      <c r="J87" s="119"/>
      <c r="K87" s="119"/>
      <c r="L87" s="119"/>
      <c r="M87" s="119"/>
    </row>
    <row r="88" spans="1:13" ht="15" customHeight="1">
      <c r="A88" s="112"/>
      <c r="B88" s="115" t="s">
        <v>870</v>
      </c>
      <c r="C88" s="112"/>
      <c r="D88" s="113"/>
      <c r="E88" s="113"/>
      <c r="F88" s="113"/>
      <c r="G88" s="113" t="s">
        <v>871</v>
      </c>
      <c r="I88" s="121" t="s">
        <v>872</v>
      </c>
      <c r="J88" s="119"/>
      <c r="K88" s="119"/>
      <c r="L88" s="119"/>
      <c r="M88" s="119"/>
    </row>
    <row r="89" spans="1:13" ht="15" customHeight="1">
      <c r="A89" s="112" t="s">
        <v>873</v>
      </c>
      <c r="B89" s="113" t="s">
        <v>874</v>
      </c>
      <c r="C89" s="112" t="s">
        <v>721</v>
      </c>
      <c r="D89" s="113"/>
      <c r="E89" s="113"/>
      <c r="F89" s="112" t="s">
        <v>873</v>
      </c>
      <c r="G89" s="113"/>
      <c r="I89" s="121"/>
      <c r="J89" s="119"/>
      <c r="K89" s="119"/>
      <c r="L89" s="119"/>
      <c r="M89" s="119"/>
    </row>
    <row r="90" spans="1:13" ht="15" customHeight="1">
      <c r="A90" s="112"/>
      <c r="B90" s="112" t="s">
        <v>875</v>
      </c>
      <c r="C90" s="112"/>
      <c r="D90" s="113"/>
      <c r="E90" s="113"/>
      <c r="F90" s="113"/>
      <c r="G90" s="113" t="s">
        <v>876</v>
      </c>
      <c r="I90" s="121" t="s">
        <v>877</v>
      </c>
      <c r="J90" s="119"/>
      <c r="K90" s="119"/>
      <c r="L90" s="119"/>
      <c r="M90" s="119"/>
    </row>
    <row r="91" spans="1:13" ht="15" customHeight="1">
      <c r="A91" s="112" t="s">
        <v>878</v>
      </c>
      <c r="B91" s="113" t="s">
        <v>879</v>
      </c>
      <c r="C91" s="112"/>
      <c r="D91" s="113"/>
      <c r="E91" s="113"/>
      <c r="F91" s="112" t="s">
        <v>878</v>
      </c>
      <c r="G91" s="113"/>
      <c r="I91" s="121"/>
      <c r="J91" s="119"/>
      <c r="K91" s="119"/>
      <c r="L91" s="119"/>
      <c r="M91" s="119"/>
    </row>
    <row r="92" spans="1:13" ht="15" customHeight="1">
      <c r="A92" s="112"/>
      <c r="B92" s="112" t="s">
        <v>880</v>
      </c>
      <c r="C92" s="112" t="s">
        <v>721</v>
      </c>
      <c r="D92" s="113"/>
      <c r="E92" s="113"/>
      <c r="F92" s="113"/>
      <c r="G92" s="113" t="s">
        <v>881</v>
      </c>
      <c r="I92" s="121" t="s">
        <v>882</v>
      </c>
      <c r="J92" s="119"/>
      <c r="K92" s="119"/>
      <c r="L92" s="119"/>
      <c r="M92" s="119"/>
    </row>
    <row r="93" spans="1:13" ht="15" customHeight="1">
      <c r="A93" s="112" t="s">
        <v>883</v>
      </c>
      <c r="B93" s="113" t="s">
        <v>884</v>
      </c>
      <c r="C93" s="112"/>
      <c r="D93" s="113"/>
      <c r="E93" s="113"/>
      <c r="F93" s="112" t="s">
        <v>883</v>
      </c>
      <c r="G93" s="113"/>
      <c r="I93" s="121"/>
      <c r="J93" s="119"/>
      <c r="K93" s="119"/>
      <c r="L93" s="119"/>
      <c r="M93" s="119"/>
    </row>
    <row r="94" spans="1:13" ht="15" customHeight="1">
      <c r="A94" s="112"/>
      <c r="B94" s="112" t="s">
        <v>885</v>
      </c>
      <c r="C94" s="112" t="s">
        <v>721</v>
      </c>
      <c r="D94" s="113"/>
      <c r="E94" s="113"/>
      <c r="F94" s="113"/>
      <c r="G94" s="120" t="s">
        <v>886</v>
      </c>
      <c r="I94" s="121" t="s">
        <v>887</v>
      </c>
      <c r="J94" s="119"/>
      <c r="K94" s="119"/>
      <c r="L94" s="119"/>
      <c r="M94" s="119"/>
    </row>
    <row r="95" spans="1:13" ht="15" customHeight="1">
      <c r="A95" s="112" t="s">
        <v>888</v>
      </c>
      <c r="B95" s="113" t="s">
        <v>889</v>
      </c>
      <c r="C95" s="112"/>
      <c r="D95" s="113"/>
      <c r="E95" s="113"/>
      <c r="F95" s="112" t="s">
        <v>888</v>
      </c>
      <c r="G95" s="113"/>
      <c r="I95" s="121"/>
      <c r="J95" s="119"/>
      <c r="K95" s="119"/>
      <c r="L95" s="119"/>
      <c r="M95" s="119"/>
    </row>
    <row r="96" spans="1:13" ht="15" customHeight="1">
      <c r="A96" s="112"/>
      <c r="B96" s="112" t="s">
        <v>890</v>
      </c>
      <c r="C96" s="112" t="s">
        <v>721</v>
      </c>
      <c r="D96" s="113"/>
      <c r="E96" s="113"/>
      <c r="F96" s="113"/>
      <c r="G96" s="113" t="s">
        <v>891</v>
      </c>
      <c r="I96" s="121" t="s">
        <v>892</v>
      </c>
      <c r="J96" s="119"/>
      <c r="K96" s="119"/>
      <c r="L96" s="119"/>
      <c r="M96" s="119"/>
    </row>
    <row r="97" spans="1:13" ht="15" customHeight="1">
      <c r="A97" s="112" t="s">
        <v>893</v>
      </c>
      <c r="B97" s="113" t="s">
        <v>894</v>
      </c>
      <c r="C97" s="112"/>
      <c r="D97" s="113"/>
      <c r="E97" s="113"/>
      <c r="F97" s="112" t="s">
        <v>893</v>
      </c>
      <c r="G97" s="113"/>
      <c r="I97" s="121"/>
      <c r="J97" s="119"/>
      <c r="K97" s="119"/>
      <c r="L97" s="119"/>
      <c r="M97" s="119"/>
    </row>
    <row r="98" spans="1:13" ht="15" customHeight="1">
      <c r="A98" s="114"/>
      <c r="B98" s="75" t="s">
        <v>895</v>
      </c>
      <c r="C98" s="114"/>
      <c r="D98" s="113"/>
      <c r="E98" s="113"/>
      <c r="F98" s="113"/>
      <c r="G98" s="113" t="s">
        <v>896</v>
      </c>
      <c r="I98" s="121"/>
      <c r="J98" s="119"/>
      <c r="K98" s="119"/>
      <c r="L98" s="119"/>
      <c r="M98" s="119"/>
    </row>
    <row r="99" spans="1:13" ht="15" customHeight="1">
      <c r="A99" s="112" t="s">
        <v>897</v>
      </c>
      <c r="B99" s="112"/>
      <c r="C99" s="112"/>
      <c r="D99" s="113"/>
      <c r="E99" s="113"/>
      <c r="F99" s="112" t="s">
        <v>897</v>
      </c>
      <c r="G99" s="113"/>
      <c r="I99" s="121"/>
      <c r="J99" s="119"/>
      <c r="K99" s="119"/>
      <c r="L99" s="119"/>
      <c r="M99" s="119"/>
    </row>
    <row r="100" spans="1:13" ht="15" customHeight="1">
      <c r="A100" s="114"/>
      <c r="B100" s="114" t="s">
        <v>898</v>
      </c>
      <c r="C100" s="114"/>
      <c r="D100" s="113"/>
      <c r="E100" s="113"/>
      <c r="F100" s="113"/>
      <c r="G100" s="113" t="s">
        <v>899</v>
      </c>
      <c r="I100" s="121"/>
      <c r="J100" s="119"/>
      <c r="K100" s="119"/>
      <c r="L100" s="119"/>
      <c r="M100" s="119"/>
    </row>
    <row r="101" spans="1:13" ht="15" customHeight="1">
      <c r="A101" s="112" t="s">
        <v>900</v>
      </c>
      <c r="B101" s="113" t="s">
        <v>901</v>
      </c>
      <c r="C101" s="112"/>
      <c r="D101" s="113"/>
      <c r="E101" s="113"/>
      <c r="F101" s="112" t="s">
        <v>900</v>
      </c>
      <c r="G101" s="113"/>
      <c r="I101" s="121"/>
      <c r="J101" s="119"/>
      <c r="K101" s="119"/>
      <c r="L101" s="119"/>
      <c r="M101" s="119"/>
    </row>
    <row r="102" spans="1:13" ht="30" customHeight="1">
      <c r="A102" s="114"/>
      <c r="B102" s="75" t="s">
        <v>902</v>
      </c>
      <c r="C102" s="114"/>
      <c r="D102" s="113"/>
      <c r="E102" s="113"/>
      <c r="F102" s="113"/>
      <c r="G102" s="113" t="s">
        <v>903</v>
      </c>
      <c r="I102" s="121"/>
      <c r="J102" s="119"/>
      <c r="K102" s="119"/>
      <c r="L102" s="119"/>
      <c r="M102" s="119"/>
    </row>
    <row r="103" spans="1:13" ht="15" customHeight="1">
      <c r="A103" s="114" t="s">
        <v>904</v>
      </c>
      <c r="B103" s="113" t="s">
        <v>47</v>
      </c>
      <c r="C103" s="114"/>
      <c r="D103" s="113"/>
      <c r="E103" s="113"/>
      <c r="F103" s="113" t="s">
        <v>904</v>
      </c>
      <c r="G103" s="113"/>
      <c r="I103" s="121" t="s">
        <v>905</v>
      </c>
      <c r="J103" s="119"/>
      <c r="K103" s="119"/>
      <c r="L103" s="119"/>
      <c r="M103" s="119"/>
    </row>
    <row r="104" spans="1:13" ht="15" customHeight="1">
      <c r="A104" s="114"/>
      <c r="B104" s="114" t="s">
        <v>906</v>
      </c>
      <c r="C104" s="114"/>
      <c r="D104" s="113"/>
      <c r="E104" s="113"/>
      <c r="F104" s="113"/>
      <c r="G104" s="113" t="s">
        <v>907</v>
      </c>
      <c r="I104" s="121"/>
      <c r="J104" s="119"/>
      <c r="K104" s="119"/>
      <c r="L104" s="119"/>
      <c r="M104" s="119"/>
    </row>
    <row r="105" spans="1:13" ht="15" customHeight="1">
      <c r="A105" s="114"/>
      <c r="B105" s="114"/>
      <c r="C105" s="114"/>
      <c r="D105" s="113"/>
      <c r="E105" s="113"/>
      <c r="F105" s="113"/>
      <c r="G105" s="113"/>
      <c r="I105" s="121"/>
      <c r="J105" s="119"/>
      <c r="K105" s="119"/>
      <c r="L105" s="119"/>
      <c r="M105" s="119"/>
    </row>
    <row r="106" spans="1:13" ht="15" customHeight="1">
      <c r="A106" s="114"/>
      <c r="B106" s="114" t="s">
        <v>908</v>
      </c>
      <c r="C106" s="114"/>
      <c r="D106" s="113"/>
      <c r="E106" s="113"/>
      <c r="F106" s="113"/>
      <c r="G106" s="113" t="s">
        <v>909</v>
      </c>
      <c r="I106" s="121"/>
      <c r="J106" s="119"/>
      <c r="K106" s="119"/>
      <c r="L106" s="119"/>
      <c r="M106" s="119"/>
    </row>
    <row r="107" spans="1:13" ht="15" customHeight="1">
      <c r="A107" s="112" t="s">
        <v>910</v>
      </c>
      <c r="B107" s="114" t="s">
        <v>911</v>
      </c>
      <c r="C107" s="112"/>
      <c r="D107" s="113"/>
      <c r="E107" s="113"/>
      <c r="F107" s="112" t="s">
        <v>910</v>
      </c>
      <c r="G107" s="113"/>
      <c r="I107" s="121"/>
      <c r="J107" s="119"/>
      <c r="K107" s="119"/>
      <c r="L107" s="119"/>
      <c r="M107" s="119"/>
    </row>
    <row r="108" spans="1:13" ht="15" customHeight="1">
      <c r="A108" s="114"/>
      <c r="B108" s="114" t="s">
        <v>912</v>
      </c>
      <c r="C108" s="112" t="s">
        <v>913</v>
      </c>
      <c r="D108" s="113"/>
      <c r="E108" s="113"/>
      <c r="F108" s="113"/>
      <c r="G108" s="113" t="s">
        <v>914</v>
      </c>
      <c r="I108" s="121"/>
      <c r="J108" s="119"/>
      <c r="K108" s="119"/>
      <c r="L108" s="119"/>
      <c r="M108" s="119"/>
    </row>
    <row r="109" spans="1:13" s="123" customFormat="1" ht="30" customHeight="1">
      <c r="A109" s="75"/>
      <c r="B109" s="75" t="s">
        <v>915</v>
      </c>
      <c r="C109" s="115" t="s">
        <v>779</v>
      </c>
      <c r="D109" s="120"/>
      <c r="E109" s="120"/>
      <c r="F109" s="120"/>
      <c r="G109" s="120" t="s">
        <v>916</v>
      </c>
      <c r="H109" s="121"/>
      <c r="I109" s="121"/>
      <c r="J109" s="122"/>
      <c r="K109" s="122"/>
      <c r="L109" s="122"/>
      <c r="M109" s="122"/>
    </row>
    <row r="110" spans="1:13" ht="15" customHeight="1">
      <c r="A110" s="114"/>
      <c r="B110" s="114" t="s">
        <v>917</v>
      </c>
      <c r="C110" s="112"/>
      <c r="D110" s="113"/>
      <c r="E110" s="113"/>
      <c r="F110" s="113"/>
      <c r="G110" s="120" t="s">
        <v>918</v>
      </c>
      <c r="I110" s="121"/>
      <c r="J110" s="119"/>
      <c r="K110" s="119"/>
      <c r="L110" s="119"/>
      <c r="M110" s="119"/>
    </row>
    <row r="111" spans="1:13" ht="15" customHeight="1">
      <c r="A111" s="114"/>
      <c r="B111" s="114" t="s">
        <v>919</v>
      </c>
      <c r="C111" s="112" t="s">
        <v>920</v>
      </c>
      <c r="D111" s="113"/>
      <c r="E111" s="113"/>
      <c r="F111" s="113"/>
      <c r="G111" s="120" t="s">
        <v>921</v>
      </c>
      <c r="I111" s="121" t="s">
        <v>922</v>
      </c>
      <c r="J111" s="119"/>
      <c r="K111" s="119"/>
      <c r="L111" s="119"/>
      <c r="M111" s="119"/>
    </row>
    <row r="112" spans="1:13" ht="15" customHeight="1">
      <c r="A112" s="114"/>
      <c r="B112" s="114" t="s">
        <v>923</v>
      </c>
      <c r="C112" s="112" t="s">
        <v>924</v>
      </c>
      <c r="D112" s="113"/>
      <c r="E112" s="113"/>
      <c r="F112" s="113"/>
      <c r="G112" s="120" t="s">
        <v>925</v>
      </c>
      <c r="I112" s="121"/>
      <c r="J112" s="119"/>
      <c r="K112" s="119"/>
      <c r="L112" s="119"/>
      <c r="M112" s="119"/>
    </row>
    <row r="113" spans="1:13" ht="15" customHeight="1">
      <c r="A113" s="114"/>
      <c r="B113" s="114" t="s">
        <v>919</v>
      </c>
      <c r="C113" s="112" t="s">
        <v>920</v>
      </c>
      <c r="D113" s="113"/>
      <c r="E113" s="113"/>
      <c r="F113" s="113"/>
      <c r="G113" s="120" t="s">
        <v>921</v>
      </c>
      <c r="I113" s="121"/>
      <c r="J113" s="119"/>
      <c r="K113" s="119"/>
      <c r="L113" s="119"/>
      <c r="M113" s="119"/>
    </row>
    <row r="114" spans="1:13" ht="15" customHeight="1">
      <c r="A114" s="114"/>
      <c r="B114" s="114" t="s">
        <v>839</v>
      </c>
      <c r="C114" s="112" t="s">
        <v>926</v>
      </c>
      <c r="D114" s="113"/>
      <c r="E114" s="113"/>
      <c r="F114" s="113"/>
      <c r="G114" s="120" t="s">
        <v>927</v>
      </c>
      <c r="I114" s="121"/>
      <c r="J114" s="119"/>
      <c r="K114" s="119"/>
      <c r="L114" s="119"/>
      <c r="M114" s="119"/>
    </row>
    <row r="115" spans="1:13" ht="15" customHeight="1">
      <c r="A115" s="114"/>
      <c r="B115" s="114" t="s">
        <v>928</v>
      </c>
      <c r="C115" s="112" t="s">
        <v>742</v>
      </c>
      <c r="D115" s="113"/>
      <c r="E115" s="113"/>
      <c r="F115" s="113"/>
      <c r="G115" s="113" t="s">
        <v>929</v>
      </c>
      <c r="I115" s="121"/>
      <c r="J115" s="119"/>
      <c r="K115" s="119"/>
      <c r="L115" s="119"/>
      <c r="M115" s="119"/>
    </row>
    <row r="116" spans="1:13" ht="15" customHeight="1">
      <c r="A116" s="114"/>
      <c r="B116" s="114" t="s">
        <v>930</v>
      </c>
      <c r="C116" s="112"/>
      <c r="D116" s="113"/>
      <c r="E116" s="113"/>
      <c r="F116" s="113"/>
      <c r="G116" s="113" t="s">
        <v>931</v>
      </c>
      <c r="I116" s="121"/>
      <c r="J116" s="119"/>
      <c r="K116" s="119"/>
      <c r="L116" s="119"/>
      <c r="M116" s="119"/>
    </row>
    <row r="117" spans="1:13" ht="15" customHeight="1">
      <c r="A117" s="112" t="s">
        <v>932</v>
      </c>
      <c r="B117" s="113" t="s">
        <v>933</v>
      </c>
      <c r="C117" s="112"/>
      <c r="D117" s="113"/>
      <c r="E117" s="113"/>
      <c r="F117" s="112" t="s">
        <v>932</v>
      </c>
      <c r="G117" s="113"/>
      <c r="I117" s="121"/>
      <c r="J117" s="119"/>
      <c r="K117" s="119"/>
      <c r="L117" s="119"/>
      <c r="M117" s="119"/>
    </row>
    <row r="118" spans="1:13" ht="15" customHeight="1">
      <c r="A118" s="114"/>
      <c r="B118" s="114" t="s">
        <v>934</v>
      </c>
      <c r="C118" s="112" t="s">
        <v>935</v>
      </c>
      <c r="D118" s="113"/>
      <c r="E118" s="113"/>
      <c r="F118" s="113"/>
      <c r="G118" s="113" t="s">
        <v>936</v>
      </c>
      <c r="I118" s="121"/>
      <c r="J118" s="119"/>
      <c r="K118" s="119"/>
      <c r="L118" s="119"/>
      <c r="M118" s="119"/>
    </row>
    <row r="119" spans="1:13" ht="15" customHeight="1">
      <c r="A119" s="114"/>
      <c r="B119" s="114" t="s">
        <v>937</v>
      </c>
      <c r="C119" s="112" t="s">
        <v>920</v>
      </c>
      <c r="D119" s="113"/>
      <c r="E119" s="113"/>
      <c r="F119" s="113"/>
      <c r="G119" s="120" t="s">
        <v>938</v>
      </c>
      <c r="I119" s="121"/>
      <c r="J119" s="119"/>
      <c r="K119" s="119"/>
      <c r="L119" s="119"/>
      <c r="M119" s="119"/>
    </row>
    <row r="120" spans="1:13" ht="15" customHeight="1">
      <c r="A120" s="114"/>
      <c r="B120" s="114" t="s">
        <v>939</v>
      </c>
      <c r="C120" s="112" t="s">
        <v>761</v>
      </c>
      <c r="D120" s="113"/>
      <c r="E120" s="113"/>
      <c r="F120" s="113"/>
      <c r="G120" s="113" t="s">
        <v>940</v>
      </c>
      <c r="I120" s="121"/>
      <c r="J120" s="119"/>
      <c r="K120" s="119"/>
      <c r="L120" s="119"/>
      <c r="M120" s="119"/>
    </row>
    <row r="121" spans="1:13" ht="15" customHeight="1">
      <c r="A121" s="114"/>
      <c r="B121" s="114" t="s">
        <v>937</v>
      </c>
      <c r="C121" s="112" t="s">
        <v>920</v>
      </c>
      <c r="D121" s="113"/>
      <c r="E121" s="113"/>
      <c r="F121" s="113"/>
      <c r="G121" s="120" t="s">
        <v>938</v>
      </c>
      <c r="I121" s="121"/>
      <c r="J121" s="119"/>
      <c r="K121" s="119"/>
      <c r="L121" s="119"/>
      <c r="M121" s="119"/>
    </row>
    <row r="122" spans="1:13" ht="15" customHeight="1">
      <c r="A122" s="114"/>
      <c r="B122" s="114" t="s">
        <v>923</v>
      </c>
      <c r="C122" s="112" t="s">
        <v>924</v>
      </c>
      <c r="D122" s="113"/>
      <c r="E122" s="113"/>
      <c r="F122" s="113"/>
      <c r="G122" s="120" t="s">
        <v>925</v>
      </c>
      <c r="I122" s="121" t="s">
        <v>941</v>
      </c>
      <c r="J122" s="119"/>
      <c r="K122" s="119"/>
      <c r="L122" s="119"/>
      <c r="M122" s="119"/>
    </row>
    <row r="123" spans="1:13" ht="15" customHeight="1">
      <c r="A123" s="114"/>
      <c r="B123" s="114" t="s">
        <v>942</v>
      </c>
      <c r="C123" s="112" t="s">
        <v>920</v>
      </c>
      <c r="D123" s="113"/>
      <c r="E123" s="113"/>
      <c r="F123" s="113"/>
      <c r="G123" s="120" t="s">
        <v>938</v>
      </c>
      <c r="I123" s="121"/>
      <c r="J123" s="119"/>
      <c r="K123" s="119"/>
      <c r="L123" s="119"/>
      <c r="M123" s="119"/>
    </row>
    <row r="124" spans="1:13" ht="15" customHeight="1">
      <c r="A124" s="114"/>
      <c r="B124" s="114" t="s">
        <v>919</v>
      </c>
      <c r="C124" s="112" t="s">
        <v>920</v>
      </c>
      <c r="D124" s="113"/>
      <c r="E124" s="113"/>
      <c r="F124" s="113"/>
      <c r="G124" s="120" t="s">
        <v>921</v>
      </c>
      <c r="I124" s="121"/>
      <c r="J124" s="119"/>
      <c r="K124" s="119"/>
      <c r="L124" s="119"/>
      <c r="M124" s="119"/>
    </row>
    <row r="125" spans="1:13" ht="15" customHeight="1">
      <c r="A125" s="114"/>
      <c r="B125" s="114" t="s">
        <v>943</v>
      </c>
      <c r="C125" s="112" t="s">
        <v>920</v>
      </c>
      <c r="D125" s="113"/>
      <c r="E125" s="113"/>
      <c r="F125" s="113"/>
      <c r="G125" s="113" t="s">
        <v>944</v>
      </c>
      <c r="I125" s="121"/>
      <c r="J125" s="119"/>
      <c r="K125" s="119"/>
      <c r="L125" s="119"/>
      <c r="M125" s="119"/>
    </row>
    <row r="126" spans="1:13" ht="15" customHeight="1">
      <c r="A126" s="114"/>
      <c r="B126" s="114" t="s">
        <v>945</v>
      </c>
      <c r="C126" s="112" t="s">
        <v>742</v>
      </c>
      <c r="D126" s="113"/>
      <c r="E126" s="113"/>
      <c r="F126" s="113"/>
      <c r="G126" s="120" t="s">
        <v>946</v>
      </c>
      <c r="I126" s="121"/>
      <c r="J126" s="119"/>
      <c r="K126" s="119"/>
      <c r="L126" s="119"/>
      <c r="M126" s="119"/>
    </row>
    <row r="127" spans="1:13" ht="15" customHeight="1">
      <c r="A127" s="114"/>
      <c r="B127" s="114" t="s">
        <v>947</v>
      </c>
      <c r="C127" s="112" t="s">
        <v>920</v>
      </c>
      <c r="D127" s="113"/>
      <c r="E127" s="113"/>
      <c r="F127" s="113"/>
      <c r="G127" s="120" t="s">
        <v>948</v>
      </c>
      <c r="I127" s="121"/>
      <c r="J127" s="119"/>
      <c r="K127" s="119"/>
      <c r="L127" s="119"/>
      <c r="M127" s="119"/>
    </row>
    <row r="128" spans="1:13" ht="15" customHeight="1">
      <c r="A128" s="114"/>
      <c r="B128" s="114" t="s">
        <v>949</v>
      </c>
      <c r="C128" s="112" t="s">
        <v>950</v>
      </c>
      <c r="D128" s="113"/>
      <c r="E128" s="113"/>
      <c r="F128" s="113"/>
      <c r="G128" s="120" t="s">
        <v>951</v>
      </c>
      <c r="I128" s="121"/>
      <c r="J128" s="119"/>
      <c r="K128" s="119"/>
      <c r="L128" s="119"/>
      <c r="M128" s="119"/>
    </row>
    <row r="129" spans="1:13" ht="15" customHeight="1">
      <c r="A129" s="112" t="s">
        <v>952</v>
      </c>
      <c r="B129" s="113" t="s">
        <v>953</v>
      </c>
      <c r="C129" s="112"/>
      <c r="D129" s="113"/>
      <c r="E129" s="113"/>
      <c r="F129" s="112" t="s">
        <v>952</v>
      </c>
      <c r="G129" s="113"/>
      <c r="I129" s="121"/>
      <c r="J129" s="119"/>
      <c r="K129" s="119"/>
      <c r="L129" s="119"/>
      <c r="M129" s="119"/>
    </row>
    <row r="130" spans="1:13" ht="15" customHeight="1">
      <c r="A130" s="114"/>
      <c r="B130" s="114" t="s">
        <v>954</v>
      </c>
      <c r="C130" s="112" t="s">
        <v>724</v>
      </c>
      <c r="D130" s="113"/>
      <c r="E130" s="113"/>
      <c r="F130" s="113"/>
      <c r="G130" s="113" t="s">
        <v>955</v>
      </c>
      <c r="I130" s="121"/>
      <c r="J130" s="119"/>
      <c r="K130" s="119"/>
      <c r="L130" s="119"/>
      <c r="M130" s="119"/>
    </row>
    <row r="131" spans="1:13" ht="15" customHeight="1">
      <c r="A131" s="114"/>
      <c r="B131" s="114" t="s">
        <v>956</v>
      </c>
      <c r="C131" s="112" t="s">
        <v>926</v>
      </c>
      <c r="D131" s="113"/>
      <c r="E131" s="113"/>
      <c r="F131" s="113"/>
      <c r="G131" s="113" t="s">
        <v>957</v>
      </c>
      <c r="I131" s="121"/>
      <c r="J131" s="119"/>
      <c r="K131" s="119"/>
      <c r="L131" s="119"/>
      <c r="M131" s="119"/>
    </row>
    <row r="132" spans="1:13" ht="15" customHeight="1">
      <c r="A132" s="114"/>
      <c r="B132" s="114" t="s">
        <v>958</v>
      </c>
      <c r="C132" s="112" t="s">
        <v>920</v>
      </c>
      <c r="D132" s="113"/>
      <c r="E132" s="113"/>
      <c r="F132" s="113"/>
      <c r="G132" s="120" t="s">
        <v>938</v>
      </c>
      <c r="I132" s="121"/>
      <c r="J132" s="119"/>
      <c r="K132" s="119"/>
      <c r="L132" s="119"/>
      <c r="M132" s="119"/>
    </row>
    <row r="133" spans="1:13" ht="15" customHeight="1">
      <c r="A133" s="114"/>
      <c r="B133" s="114" t="s">
        <v>959</v>
      </c>
      <c r="C133" s="112" t="s">
        <v>920</v>
      </c>
      <c r="D133" s="113"/>
      <c r="E133" s="113"/>
      <c r="F133" s="113"/>
      <c r="G133" s="113" t="s">
        <v>960</v>
      </c>
      <c r="I133" s="121"/>
      <c r="J133" s="119"/>
      <c r="K133" s="119"/>
      <c r="L133" s="119"/>
      <c r="M133" s="119"/>
    </row>
    <row r="134" spans="1:13" ht="15" customHeight="1">
      <c r="A134" s="114"/>
      <c r="B134" s="114" t="s">
        <v>961</v>
      </c>
      <c r="C134" s="112" t="s">
        <v>962</v>
      </c>
      <c r="D134" s="113"/>
      <c r="E134" s="113"/>
      <c r="F134" s="113"/>
      <c r="G134" s="120" t="s">
        <v>963</v>
      </c>
      <c r="I134" s="121"/>
      <c r="J134" s="119"/>
      <c r="K134" s="119"/>
      <c r="L134" s="119"/>
      <c r="M134" s="119"/>
    </row>
    <row r="135" spans="1:13" ht="15" customHeight="1">
      <c r="A135" s="114"/>
      <c r="B135" s="114" t="s">
        <v>964</v>
      </c>
      <c r="C135" s="112" t="s">
        <v>926</v>
      </c>
      <c r="D135" s="113"/>
      <c r="E135" s="113"/>
      <c r="F135" s="113"/>
      <c r="G135" s="120" t="s">
        <v>965</v>
      </c>
      <c r="I135" s="121"/>
      <c r="J135" s="119"/>
      <c r="K135" s="119"/>
      <c r="L135" s="119"/>
      <c r="M135" s="119"/>
    </row>
    <row r="136" spans="1:13" ht="15" customHeight="1">
      <c r="A136" s="114"/>
      <c r="B136" s="114" t="s">
        <v>966</v>
      </c>
      <c r="C136" s="112" t="s">
        <v>761</v>
      </c>
      <c r="D136" s="113"/>
      <c r="E136" s="113"/>
      <c r="F136" s="113"/>
      <c r="G136" s="113" t="s">
        <v>967</v>
      </c>
      <c r="I136" s="121"/>
      <c r="J136" s="119"/>
      <c r="K136" s="119"/>
      <c r="L136" s="119"/>
      <c r="M136" s="119"/>
    </row>
    <row r="137" spans="1:13" ht="15" customHeight="1">
      <c r="A137" s="112" t="s">
        <v>968</v>
      </c>
      <c r="B137" s="113" t="s">
        <v>969</v>
      </c>
      <c r="C137" s="112"/>
      <c r="D137" s="113"/>
      <c r="E137" s="113"/>
      <c r="F137" s="112" t="s">
        <v>968</v>
      </c>
      <c r="G137" s="113"/>
      <c r="I137" s="121"/>
      <c r="J137" s="119"/>
      <c r="K137" s="119"/>
      <c r="L137" s="119"/>
      <c r="M137" s="119"/>
    </row>
    <row r="138" spans="1:13" ht="15" customHeight="1">
      <c r="A138" s="114"/>
      <c r="B138" s="114" t="s">
        <v>970</v>
      </c>
      <c r="C138" s="112" t="s">
        <v>721</v>
      </c>
      <c r="D138" s="113"/>
      <c r="E138" s="113"/>
      <c r="F138" s="113"/>
      <c r="G138" s="120" t="s">
        <v>971</v>
      </c>
      <c r="I138" s="121"/>
      <c r="J138" s="119"/>
      <c r="K138" s="119"/>
      <c r="L138" s="119"/>
      <c r="M138" s="119"/>
    </row>
    <row r="139" spans="1:13" ht="15" customHeight="1">
      <c r="A139" s="114"/>
      <c r="B139" s="114" t="s">
        <v>972</v>
      </c>
      <c r="C139" s="112" t="s">
        <v>973</v>
      </c>
      <c r="D139" s="113"/>
      <c r="E139" s="113"/>
      <c r="F139" s="113"/>
      <c r="G139" s="120" t="s">
        <v>974</v>
      </c>
      <c r="I139" s="121" t="s">
        <v>975</v>
      </c>
      <c r="J139" s="119"/>
      <c r="K139" s="119"/>
      <c r="L139" s="119"/>
      <c r="M139" s="119"/>
    </row>
    <row r="140" spans="1:13" ht="15" customHeight="1">
      <c r="A140" s="114"/>
      <c r="B140" s="114" t="s">
        <v>976</v>
      </c>
      <c r="C140" s="112" t="s">
        <v>977</v>
      </c>
      <c r="D140" s="113"/>
      <c r="E140" s="113"/>
      <c r="F140" s="113"/>
      <c r="G140" s="120" t="s">
        <v>978</v>
      </c>
      <c r="I140" s="121"/>
      <c r="J140" s="119"/>
      <c r="K140" s="119"/>
      <c r="L140" s="119"/>
      <c r="M140" s="119"/>
    </row>
    <row r="141" spans="1:13" ht="15" customHeight="1">
      <c r="A141" s="114"/>
      <c r="B141" s="114" t="s">
        <v>979</v>
      </c>
      <c r="C141" s="112" t="s">
        <v>980</v>
      </c>
      <c r="D141" s="113"/>
      <c r="E141" s="113"/>
      <c r="F141" s="113"/>
      <c r="G141" s="113" t="s">
        <v>981</v>
      </c>
      <c r="I141" s="121"/>
      <c r="J141" s="119"/>
      <c r="K141" s="119"/>
      <c r="L141" s="119"/>
      <c r="M141" s="119"/>
    </row>
    <row r="142" spans="1:13" ht="15" customHeight="1">
      <c r="A142" s="114"/>
      <c r="B142" s="114" t="s">
        <v>982</v>
      </c>
      <c r="C142" s="112" t="s">
        <v>983</v>
      </c>
      <c r="D142" s="113"/>
      <c r="E142" s="113"/>
      <c r="F142" s="113"/>
      <c r="G142" s="113"/>
      <c r="I142" s="121"/>
      <c r="J142" s="119"/>
      <c r="K142" s="119"/>
      <c r="L142" s="119"/>
      <c r="M142" s="119"/>
    </row>
    <row r="143" spans="1:13" ht="15" customHeight="1">
      <c r="A143" s="112" t="s">
        <v>984</v>
      </c>
      <c r="B143" s="113" t="s">
        <v>985</v>
      </c>
      <c r="C143" s="112"/>
      <c r="D143" s="113"/>
      <c r="E143" s="113"/>
      <c r="F143" s="112" t="s">
        <v>984</v>
      </c>
      <c r="G143" s="113"/>
      <c r="I143" s="121"/>
      <c r="J143" s="119"/>
      <c r="K143" s="119"/>
      <c r="L143" s="119"/>
      <c r="M143" s="119"/>
    </row>
    <row r="144" spans="1:13" ht="15" customHeight="1">
      <c r="A144" s="114"/>
      <c r="B144" s="114" t="s">
        <v>970</v>
      </c>
      <c r="C144" s="112" t="s">
        <v>721</v>
      </c>
      <c r="D144" s="113"/>
      <c r="E144" s="113"/>
      <c r="F144" s="113"/>
      <c r="G144" s="113" t="s">
        <v>986</v>
      </c>
      <c r="I144" s="121"/>
      <c r="J144" s="119"/>
      <c r="K144" s="119"/>
      <c r="L144" s="119"/>
      <c r="M144" s="119"/>
    </row>
    <row r="145" spans="1:13" ht="15" customHeight="1">
      <c r="A145" s="114"/>
      <c r="B145" s="114" t="s">
        <v>972</v>
      </c>
      <c r="C145" s="112" t="s">
        <v>973</v>
      </c>
      <c r="D145" s="113"/>
      <c r="E145" s="113"/>
      <c r="F145" s="113"/>
      <c r="G145" s="120" t="s">
        <v>974</v>
      </c>
      <c r="I145" s="121" t="s">
        <v>987</v>
      </c>
      <c r="J145" s="119"/>
      <c r="K145" s="119"/>
      <c r="L145" s="119"/>
      <c r="M145" s="119"/>
    </row>
    <row r="146" spans="1:13" ht="15" customHeight="1">
      <c r="A146" s="114"/>
      <c r="B146" s="114" t="s">
        <v>976</v>
      </c>
      <c r="C146" s="112" t="s">
        <v>977</v>
      </c>
      <c r="D146" s="113"/>
      <c r="E146" s="113"/>
      <c r="F146" s="113"/>
      <c r="G146" s="120" t="s">
        <v>978</v>
      </c>
      <c r="I146" s="121"/>
      <c r="J146" s="119"/>
      <c r="K146" s="119"/>
      <c r="L146" s="119"/>
      <c r="M146" s="119"/>
    </row>
    <row r="147" spans="1:13" ht="15" customHeight="1">
      <c r="A147" s="114"/>
      <c r="B147" s="114" t="s">
        <v>949</v>
      </c>
      <c r="C147" s="112" t="s">
        <v>802</v>
      </c>
      <c r="D147" s="113"/>
      <c r="E147" s="113"/>
      <c r="F147" s="113"/>
      <c r="G147" s="113" t="s">
        <v>967</v>
      </c>
      <c r="I147" s="121"/>
      <c r="J147" s="119"/>
      <c r="K147" s="119"/>
      <c r="L147" s="119"/>
      <c r="M147" s="119"/>
    </row>
    <row r="148" spans="1:13" ht="15" customHeight="1">
      <c r="A148" s="112" t="s">
        <v>988</v>
      </c>
      <c r="B148" s="113" t="s">
        <v>989</v>
      </c>
      <c r="C148" s="112"/>
      <c r="D148" s="113"/>
      <c r="E148" s="113"/>
      <c r="F148" s="112" t="s">
        <v>988</v>
      </c>
      <c r="G148" s="113"/>
      <c r="I148" s="121"/>
      <c r="J148" s="119"/>
      <c r="K148" s="119"/>
      <c r="L148" s="119"/>
      <c r="M148" s="119"/>
    </row>
    <row r="149" spans="1:13" ht="15" customHeight="1">
      <c r="A149" s="114"/>
      <c r="B149" s="114" t="s">
        <v>990</v>
      </c>
      <c r="C149" s="112" t="s">
        <v>724</v>
      </c>
      <c r="D149" s="113"/>
      <c r="E149" s="113"/>
      <c r="F149" s="113"/>
      <c r="G149" s="113" t="s">
        <v>991</v>
      </c>
      <c r="I149" s="121"/>
      <c r="J149" s="119"/>
      <c r="K149" s="119"/>
      <c r="L149" s="119"/>
      <c r="M149" s="119"/>
    </row>
    <row r="150" spans="1:13" ht="15" customHeight="1">
      <c r="A150" s="114"/>
      <c r="B150" s="114" t="s">
        <v>992</v>
      </c>
      <c r="C150" s="112" t="s">
        <v>926</v>
      </c>
      <c r="D150" s="113"/>
      <c r="E150" s="113"/>
      <c r="F150" s="113"/>
      <c r="G150" s="113" t="s">
        <v>993</v>
      </c>
      <c r="I150" s="121"/>
      <c r="J150" s="119"/>
      <c r="K150" s="119"/>
      <c r="L150" s="119"/>
      <c r="M150" s="119"/>
    </row>
    <row r="151" spans="1:13" ht="15" customHeight="1">
      <c r="A151" s="114"/>
      <c r="B151" s="114" t="s">
        <v>919</v>
      </c>
      <c r="C151" s="112" t="s">
        <v>994</v>
      </c>
      <c r="D151" s="113"/>
      <c r="E151" s="113"/>
      <c r="F151" s="113"/>
      <c r="G151" s="120" t="s">
        <v>921</v>
      </c>
      <c r="I151" s="121"/>
      <c r="J151" s="119"/>
      <c r="K151" s="119"/>
      <c r="L151" s="119"/>
      <c r="M151" s="119"/>
    </row>
    <row r="152" spans="1:13" ht="15" customHeight="1">
      <c r="A152" s="114"/>
      <c r="B152" s="114" t="s">
        <v>959</v>
      </c>
      <c r="C152" s="112" t="s">
        <v>920</v>
      </c>
      <c r="D152" s="113"/>
      <c r="E152" s="113"/>
      <c r="F152" s="113"/>
      <c r="G152" s="113" t="s">
        <v>960</v>
      </c>
      <c r="I152" s="126" t="s">
        <v>995</v>
      </c>
      <c r="J152" s="119"/>
      <c r="K152" s="119"/>
      <c r="L152" s="119"/>
      <c r="M152" s="119"/>
    </row>
    <row r="153" spans="1:13" ht="15" customHeight="1">
      <c r="A153" s="114"/>
      <c r="B153" s="114" t="s">
        <v>996</v>
      </c>
      <c r="C153" s="112" t="s">
        <v>997</v>
      </c>
      <c r="D153" s="113"/>
      <c r="E153" s="113"/>
      <c r="F153" s="113"/>
      <c r="G153" s="113" t="s">
        <v>998</v>
      </c>
      <c r="I153" s="126"/>
      <c r="J153" s="119"/>
      <c r="K153" s="119"/>
      <c r="L153" s="119"/>
      <c r="M153" s="119"/>
    </row>
    <row r="154" spans="1:13" ht="15" customHeight="1">
      <c r="A154" s="114"/>
      <c r="B154" s="114" t="s">
        <v>919</v>
      </c>
      <c r="C154" s="112"/>
      <c r="D154" s="113"/>
      <c r="E154" s="113"/>
      <c r="F154" s="113"/>
      <c r="G154" s="113" t="s">
        <v>999</v>
      </c>
      <c r="I154" s="121"/>
      <c r="J154" s="119"/>
      <c r="K154" s="119"/>
      <c r="L154" s="119"/>
      <c r="M154" s="119"/>
    </row>
    <row r="155" spans="1:13" ht="15" customHeight="1">
      <c r="A155" s="114"/>
      <c r="B155" s="114" t="s">
        <v>964</v>
      </c>
      <c r="C155" s="112" t="s">
        <v>920</v>
      </c>
      <c r="D155" s="113"/>
      <c r="E155" s="113"/>
      <c r="F155" s="113"/>
      <c r="G155" s="120" t="s">
        <v>1000</v>
      </c>
      <c r="I155" s="121"/>
      <c r="J155" s="119"/>
      <c r="K155" s="119"/>
      <c r="L155" s="119"/>
      <c r="M155" s="119"/>
    </row>
    <row r="156" spans="1:13" ht="15" customHeight="1">
      <c r="A156" s="114"/>
      <c r="B156" s="114" t="s">
        <v>947</v>
      </c>
      <c r="C156" s="112" t="s">
        <v>742</v>
      </c>
      <c r="D156" s="113"/>
      <c r="E156" s="113"/>
      <c r="F156" s="113"/>
      <c r="G156" s="113" t="s">
        <v>1001</v>
      </c>
      <c r="I156" s="121"/>
      <c r="J156" s="119"/>
      <c r="K156" s="119"/>
      <c r="L156" s="119"/>
      <c r="M156" s="119"/>
    </row>
    <row r="157" spans="1:13" ht="15" customHeight="1">
      <c r="A157" s="114"/>
      <c r="B157" s="114" t="s">
        <v>949</v>
      </c>
      <c r="C157" s="112" t="s">
        <v>920</v>
      </c>
      <c r="D157" s="113"/>
      <c r="E157" s="113"/>
      <c r="F157" s="113"/>
      <c r="G157" s="113" t="s">
        <v>1002</v>
      </c>
      <c r="I157" s="121"/>
      <c r="J157" s="119"/>
      <c r="K157" s="119"/>
      <c r="L157" s="119"/>
      <c r="M157" s="119"/>
    </row>
    <row r="158" spans="1:13" ht="15" customHeight="1">
      <c r="A158" s="112" t="s">
        <v>1003</v>
      </c>
      <c r="B158" s="113" t="s">
        <v>1004</v>
      </c>
      <c r="C158" s="112"/>
      <c r="D158" s="113"/>
      <c r="E158" s="113"/>
      <c r="F158" s="112" t="s">
        <v>1003</v>
      </c>
      <c r="G158" s="113"/>
      <c r="I158" s="121"/>
      <c r="J158" s="119"/>
      <c r="K158" s="119"/>
      <c r="L158" s="119"/>
      <c r="M158" s="119"/>
    </row>
    <row r="159" spans="1:13" ht="15" customHeight="1">
      <c r="A159" s="114"/>
      <c r="B159" s="114" t="s">
        <v>1005</v>
      </c>
      <c r="C159" s="112" t="s">
        <v>724</v>
      </c>
      <c r="D159" s="113"/>
      <c r="E159" s="113"/>
      <c r="F159" s="113"/>
      <c r="G159" s="113" t="s">
        <v>991</v>
      </c>
      <c r="I159" s="126" t="s">
        <v>1006</v>
      </c>
      <c r="J159" s="119"/>
      <c r="K159" s="119"/>
      <c r="L159" s="119"/>
      <c r="M159" s="119"/>
    </row>
    <row r="160" spans="1:13" ht="15" customHeight="1">
      <c r="A160" s="114"/>
      <c r="B160" s="114" t="s">
        <v>992</v>
      </c>
      <c r="C160" s="112" t="s">
        <v>1007</v>
      </c>
      <c r="D160" s="113"/>
      <c r="E160" s="113"/>
      <c r="F160" s="113"/>
      <c r="G160" s="113" t="s">
        <v>993</v>
      </c>
      <c r="I160" s="126"/>
      <c r="J160" s="119"/>
      <c r="K160" s="119"/>
      <c r="L160" s="119"/>
      <c r="M160" s="119"/>
    </row>
    <row r="161" spans="1:13" ht="15" customHeight="1">
      <c r="A161" s="114"/>
      <c r="B161" s="114" t="s">
        <v>1008</v>
      </c>
      <c r="C161" s="112" t="s">
        <v>731</v>
      </c>
      <c r="D161" s="113"/>
      <c r="E161" s="113"/>
      <c r="F161" s="113"/>
      <c r="G161" s="113" t="s">
        <v>1009</v>
      </c>
      <c r="I161" s="121"/>
      <c r="J161" s="119"/>
      <c r="K161" s="119"/>
      <c r="L161" s="119"/>
      <c r="M161" s="119"/>
    </row>
    <row r="162" spans="1:13" ht="15" customHeight="1">
      <c r="A162" s="114"/>
      <c r="B162" s="114" t="s">
        <v>1010</v>
      </c>
      <c r="C162" s="112" t="s">
        <v>1007</v>
      </c>
      <c r="D162" s="113"/>
      <c r="E162" s="113"/>
      <c r="F162" s="113"/>
      <c r="G162" s="113" t="s">
        <v>1011</v>
      </c>
      <c r="I162" s="121"/>
      <c r="J162" s="119"/>
      <c r="K162" s="119"/>
      <c r="L162" s="119"/>
      <c r="M162" s="119"/>
    </row>
    <row r="163" spans="1:13" ht="15" customHeight="1">
      <c r="A163" s="112" t="s">
        <v>1012</v>
      </c>
      <c r="B163" s="113" t="s">
        <v>1013</v>
      </c>
      <c r="C163" s="112"/>
      <c r="D163" s="113"/>
      <c r="E163" s="113"/>
      <c r="F163" s="112" t="s">
        <v>1012</v>
      </c>
      <c r="G163" s="121"/>
      <c r="I163" s="121"/>
      <c r="J163" s="119"/>
      <c r="K163" s="119"/>
      <c r="L163" s="119"/>
      <c r="M163" s="119"/>
    </row>
    <row r="164" spans="1:13" ht="15" customHeight="1">
      <c r="A164" s="114"/>
      <c r="B164" s="114" t="s">
        <v>720</v>
      </c>
      <c r="C164" s="112" t="s">
        <v>920</v>
      </c>
      <c r="D164" s="113"/>
      <c r="E164" s="113"/>
      <c r="F164" s="113"/>
      <c r="G164" s="113" t="s">
        <v>1014</v>
      </c>
      <c r="I164" s="121"/>
      <c r="J164" s="119"/>
      <c r="K164" s="119"/>
      <c r="L164" s="119"/>
      <c r="M164" s="119"/>
    </row>
    <row r="165" spans="1:13" ht="15" customHeight="1">
      <c r="A165" s="114"/>
      <c r="B165" s="114" t="s">
        <v>1015</v>
      </c>
      <c r="C165" s="112" t="s">
        <v>755</v>
      </c>
      <c r="D165" s="113"/>
      <c r="E165" s="113"/>
      <c r="F165" s="113"/>
      <c r="G165" s="113" t="s">
        <v>1016</v>
      </c>
      <c r="I165" s="121" t="s">
        <v>1017</v>
      </c>
      <c r="J165" s="119"/>
      <c r="K165" s="119"/>
      <c r="L165" s="119"/>
      <c r="M165" s="119"/>
    </row>
    <row r="166" spans="1:13" ht="15" customHeight="1">
      <c r="A166" s="114"/>
      <c r="B166" s="114" t="s">
        <v>1018</v>
      </c>
      <c r="C166" s="112" t="s">
        <v>977</v>
      </c>
      <c r="D166" s="113"/>
      <c r="E166" s="113"/>
      <c r="F166" s="113"/>
      <c r="G166" s="113"/>
      <c r="I166" s="121"/>
      <c r="J166" s="119"/>
      <c r="K166" s="119"/>
      <c r="L166" s="119"/>
      <c r="M166" s="119"/>
    </row>
    <row r="167" spans="1:13" ht="15" customHeight="1">
      <c r="A167" s="114"/>
      <c r="B167" s="114" t="s">
        <v>949</v>
      </c>
      <c r="C167" s="112" t="s">
        <v>802</v>
      </c>
      <c r="D167" s="113"/>
      <c r="E167" s="113"/>
      <c r="F167" s="113"/>
      <c r="G167" s="113" t="s">
        <v>1019</v>
      </c>
      <c r="I167" s="121"/>
      <c r="J167" s="119"/>
      <c r="K167" s="119"/>
      <c r="L167" s="119"/>
      <c r="M167" s="119"/>
    </row>
    <row r="168" spans="1:13" ht="15" customHeight="1">
      <c r="A168" s="112" t="s">
        <v>1020</v>
      </c>
      <c r="B168" s="113" t="s">
        <v>1021</v>
      </c>
      <c r="C168" s="112"/>
      <c r="D168" s="113"/>
      <c r="E168" s="113"/>
      <c r="F168" s="112" t="s">
        <v>1020</v>
      </c>
      <c r="G168" s="113"/>
      <c r="I168" s="121"/>
      <c r="J168" s="119"/>
      <c r="K168" s="119"/>
      <c r="L168" s="119"/>
      <c r="M168" s="119"/>
    </row>
    <row r="169" spans="1:13" ht="15" customHeight="1">
      <c r="A169" s="114"/>
      <c r="B169" s="114" t="s">
        <v>1022</v>
      </c>
      <c r="C169" s="112" t="s">
        <v>1023</v>
      </c>
      <c r="D169" s="113"/>
      <c r="E169" s="113"/>
      <c r="F169" s="113"/>
      <c r="G169" s="113" t="s">
        <v>1024</v>
      </c>
      <c r="I169" s="121"/>
      <c r="J169" s="119"/>
      <c r="K169" s="119"/>
      <c r="L169" s="119"/>
      <c r="M169" s="119"/>
    </row>
    <row r="170" spans="1:13" ht="15" customHeight="1">
      <c r="A170" s="114"/>
      <c r="B170" s="114" t="s">
        <v>1025</v>
      </c>
      <c r="C170" s="112" t="s">
        <v>1026</v>
      </c>
      <c r="D170" s="113"/>
      <c r="E170" s="113"/>
      <c r="F170" s="113"/>
      <c r="G170" s="120" t="s">
        <v>1027</v>
      </c>
      <c r="I170" s="121" t="s">
        <v>1028</v>
      </c>
      <c r="J170" s="119"/>
      <c r="K170" s="119"/>
      <c r="L170" s="119"/>
      <c r="M170" s="119"/>
    </row>
    <row r="171" spans="1:13" ht="15" customHeight="1">
      <c r="A171" s="114"/>
      <c r="B171" s="114" t="s">
        <v>1029</v>
      </c>
      <c r="C171" s="112" t="s">
        <v>994</v>
      </c>
      <c r="D171" s="113"/>
      <c r="E171" s="113"/>
      <c r="F171" s="113"/>
      <c r="G171" s="113" t="s">
        <v>1030</v>
      </c>
      <c r="I171" s="121"/>
      <c r="J171" s="119"/>
      <c r="K171" s="119"/>
      <c r="L171" s="119"/>
      <c r="M171" s="119"/>
    </row>
    <row r="172" spans="1:13" ht="15" customHeight="1">
      <c r="A172" s="114"/>
      <c r="B172" s="114" t="s">
        <v>976</v>
      </c>
      <c r="C172" s="112" t="s">
        <v>977</v>
      </c>
      <c r="D172" s="113"/>
      <c r="E172" s="113"/>
      <c r="F172" s="113"/>
      <c r="G172" s="113" t="s">
        <v>1031</v>
      </c>
      <c r="I172" s="121"/>
      <c r="J172" s="119"/>
      <c r="K172" s="119"/>
      <c r="L172" s="119"/>
      <c r="M172" s="119"/>
    </row>
    <row r="173" spans="1:13" ht="15" customHeight="1">
      <c r="A173" s="114"/>
      <c r="B173" s="114" t="s">
        <v>949</v>
      </c>
      <c r="C173" s="112" t="s">
        <v>802</v>
      </c>
      <c r="D173" s="113"/>
      <c r="E173" s="113"/>
      <c r="F173" s="113"/>
      <c r="G173" s="113" t="s">
        <v>1019</v>
      </c>
      <c r="I173" s="121"/>
      <c r="J173" s="119"/>
      <c r="K173" s="119"/>
      <c r="L173" s="119"/>
      <c r="M173" s="119"/>
    </row>
    <row r="174" spans="1:13" ht="15" customHeight="1">
      <c r="A174" s="112" t="s">
        <v>1032</v>
      </c>
      <c r="B174" s="113" t="s">
        <v>1033</v>
      </c>
      <c r="C174" s="112"/>
      <c r="D174" s="113"/>
      <c r="E174" s="113"/>
      <c r="F174" s="112" t="s">
        <v>1032</v>
      </c>
      <c r="G174" s="113"/>
      <c r="I174" s="121"/>
      <c r="J174" s="119"/>
      <c r="K174" s="119"/>
      <c r="L174" s="119"/>
      <c r="M174" s="119"/>
    </row>
    <row r="175" spans="1:13" ht="15" customHeight="1">
      <c r="A175" s="114"/>
      <c r="B175" s="114" t="s">
        <v>1034</v>
      </c>
      <c r="C175" s="112" t="s">
        <v>1007</v>
      </c>
      <c r="D175" s="113"/>
      <c r="E175" s="113"/>
      <c r="F175" s="113"/>
      <c r="G175" s="113" t="s">
        <v>1035</v>
      </c>
      <c r="I175" s="121"/>
      <c r="J175" s="119"/>
      <c r="K175" s="119"/>
      <c r="L175" s="119"/>
      <c r="M175" s="119"/>
    </row>
    <row r="176" spans="1:13" ht="15" customHeight="1">
      <c r="A176" s="114"/>
      <c r="B176" s="114" t="s">
        <v>1036</v>
      </c>
      <c r="C176" s="112" t="s">
        <v>1037</v>
      </c>
      <c r="D176" s="113"/>
      <c r="E176" s="113"/>
      <c r="F176" s="113"/>
      <c r="G176" s="113" t="s">
        <v>1038</v>
      </c>
      <c r="I176" s="121"/>
      <c r="J176" s="119"/>
      <c r="K176" s="119"/>
      <c r="L176" s="119"/>
      <c r="M176" s="119"/>
    </row>
    <row r="177" spans="1:13" ht="15" customHeight="1">
      <c r="A177" s="114"/>
      <c r="B177" s="114" t="s">
        <v>949</v>
      </c>
      <c r="C177" s="112" t="s">
        <v>802</v>
      </c>
      <c r="D177" s="113"/>
      <c r="E177" s="113"/>
      <c r="F177" s="113"/>
      <c r="G177" s="119" t="s">
        <v>1039</v>
      </c>
      <c r="H177" s="116"/>
      <c r="I177" s="117"/>
      <c r="J177" s="119"/>
      <c r="K177" s="119"/>
      <c r="L177" s="119"/>
      <c r="M177" s="119"/>
    </row>
    <row r="178" spans="1:13" ht="15" customHeight="1">
      <c r="A178" s="112" t="s">
        <v>1040</v>
      </c>
      <c r="B178" s="114" t="s">
        <v>1041</v>
      </c>
      <c r="C178" s="112"/>
      <c r="D178" s="113"/>
      <c r="E178" s="113"/>
      <c r="F178" s="112" t="s">
        <v>1040</v>
      </c>
      <c r="G178" s="113"/>
      <c r="I178" s="121"/>
      <c r="J178" s="119"/>
      <c r="K178" s="119"/>
      <c r="L178" s="119"/>
      <c r="M178" s="119"/>
    </row>
    <row r="179" spans="1:13" ht="15" customHeight="1">
      <c r="A179" s="114"/>
      <c r="B179" s="114" t="s">
        <v>1042</v>
      </c>
      <c r="C179" s="112" t="s">
        <v>1007</v>
      </c>
      <c r="D179" s="113"/>
      <c r="E179" s="113"/>
      <c r="F179" s="113"/>
      <c r="G179" s="113" t="s">
        <v>1035</v>
      </c>
      <c r="I179" s="121"/>
      <c r="J179" s="119"/>
      <c r="K179" s="119"/>
      <c r="L179" s="119"/>
      <c r="M179" s="119"/>
    </row>
    <row r="180" spans="1:13" ht="15" customHeight="1">
      <c r="A180" s="114"/>
      <c r="B180" s="114" t="s">
        <v>1043</v>
      </c>
      <c r="C180" s="112" t="s">
        <v>913</v>
      </c>
      <c r="D180" s="113"/>
      <c r="E180" s="113"/>
      <c r="F180" s="113"/>
      <c r="G180" s="113" t="s">
        <v>1038</v>
      </c>
      <c r="I180" s="121"/>
      <c r="J180" s="119"/>
      <c r="K180" s="119"/>
      <c r="L180" s="119"/>
      <c r="M180" s="119"/>
    </row>
    <row r="181" spans="1:13" ht="15" customHeight="1">
      <c r="A181" s="114"/>
      <c r="B181" s="114" t="s">
        <v>1044</v>
      </c>
      <c r="C181" s="112" t="s">
        <v>1045</v>
      </c>
      <c r="D181" s="113"/>
      <c r="E181" s="113"/>
      <c r="F181" s="113"/>
      <c r="G181" s="113" t="s">
        <v>1046</v>
      </c>
      <c r="I181" s="121"/>
      <c r="J181" s="119"/>
      <c r="K181" s="119"/>
      <c r="L181" s="119"/>
      <c r="M181" s="119"/>
    </row>
    <row r="182" spans="1:13" ht="15" customHeight="1">
      <c r="A182" s="114" t="s">
        <v>1047</v>
      </c>
      <c r="B182" s="113" t="s">
        <v>1048</v>
      </c>
      <c r="C182" s="114"/>
      <c r="D182" s="113"/>
      <c r="E182" s="113"/>
      <c r="F182" s="114" t="s">
        <v>1047</v>
      </c>
      <c r="G182" s="113"/>
      <c r="I182" s="121"/>
      <c r="J182" s="119"/>
      <c r="K182" s="119"/>
      <c r="L182" s="119"/>
      <c r="M182" s="119"/>
    </row>
    <row r="183" spans="1:13" ht="15" customHeight="1">
      <c r="A183" s="114"/>
      <c r="B183" s="114" t="s">
        <v>720</v>
      </c>
      <c r="C183" s="114"/>
      <c r="D183" s="113"/>
      <c r="E183" s="113"/>
      <c r="F183" s="113"/>
      <c r="G183" s="113" t="s">
        <v>1014</v>
      </c>
      <c r="I183" s="121"/>
      <c r="J183" s="119"/>
      <c r="K183" s="119"/>
      <c r="L183" s="119"/>
      <c r="M183" s="119"/>
    </row>
    <row r="184" spans="1:13" ht="15" customHeight="1">
      <c r="A184" s="114"/>
      <c r="B184" s="114" t="s">
        <v>1049</v>
      </c>
      <c r="C184" s="114" t="s">
        <v>913</v>
      </c>
      <c r="D184" s="113"/>
      <c r="E184" s="113"/>
      <c r="F184" s="113"/>
      <c r="G184" s="120" t="s">
        <v>1050</v>
      </c>
      <c r="I184" s="126" t="s">
        <v>1051</v>
      </c>
      <c r="J184" s="119"/>
      <c r="K184" s="119"/>
      <c r="L184" s="119"/>
      <c r="M184" s="119"/>
    </row>
    <row r="185" spans="1:13" ht="15" customHeight="1">
      <c r="A185" s="114"/>
      <c r="B185" s="114" t="s">
        <v>964</v>
      </c>
      <c r="C185" s="114" t="s">
        <v>1052</v>
      </c>
      <c r="D185" s="113"/>
      <c r="E185" s="113"/>
      <c r="F185" s="113"/>
      <c r="G185" s="113" t="s">
        <v>1053</v>
      </c>
      <c r="I185" s="126"/>
      <c r="J185" s="119"/>
      <c r="K185" s="119"/>
      <c r="L185" s="119"/>
      <c r="M185" s="119"/>
    </row>
    <row r="186" spans="1:13" ht="15" customHeight="1">
      <c r="A186" s="114"/>
      <c r="B186" s="114" t="s">
        <v>1054</v>
      </c>
      <c r="C186" s="114" t="s">
        <v>1055</v>
      </c>
      <c r="D186" s="113"/>
      <c r="E186" s="113"/>
      <c r="F186" s="113"/>
      <c r="G186" s="120" t="s">
        <v>1056</v>
      </c>
      <c r="I186" s="121"/>
      <c r="J186" s="119"/>
      <c r="K186" s="119"/>
      <c r="L186" s="119"/>
      <c r="M186" s="119"/>
    </row>
    <row r="187" spans="1:13" ht="15" customHeight="1">
      <c r="A187" s="114"/>
      <c r="B187" s="114" t="s">
        <v>949</v>
      </c>
      <c r="C187" s="114" t="s">
        <v>802</v>
      </c>
      <c r="D187" s="113"/>
      <c r="E187" s="113"/>
      <c r="F187" s="113"/>
      <c r="G187" s="120" t="s">
        <v>967</v>
      </c>
      <c r="I187" s="121"/>
      <c r="J187" s="119"/>
      <c r="K187" s="119"/>
      <c r="L187" s="119"/>
      <c r="M187" s="119"/>
    </row>
    <row r="188" spans="1:13" ht="15" customHeight="1">
      <c r="A188" s="114" t="s">
        <v>1057</v>
      </c>
      <c r="B188" s="113" t="s">
        <v>1058</v>
      </c>
      <c r="C188" s="114"/>
      <c r="D188" s="113"/>
      <c r="E188" s="113"/>
      <c r="F188" s="114" t="s">
        <v>1057</v>
      </c>
      <c r="G188" s="113"/>
      <c r="I188" s="121"/>
      <c r="J188" s="119"/>
      <c r="K188" s="119"/>
      <c r="L188" s="119"/>
      <c r="M188" s="119"/>
    </row>
    <row r="189" spans="1:13" ht="15" customHeight="1">
      <c r="A189" s="114"/>
      <c r="B189" s="114" t="s">
        <v>720</v>
      </c>
      <c r="C189" s="114"/>
      <c r="D189" s="113"/>
      <c r="E189" s="113"/>
      <c r="F189" s="113"/>
      <c r="G189" s="113" t="s">
        <v>1014</v>
      </c>
      <c r="I189" s="121"/>
      <c r="J189" s="119"/>
      <c r="K189" s="119"/>
      <c r="L189" s="119"/>
      <c r="M189" s="119"/>
    </row>
    <row r="190" spans="1:13" ht="15" customHeight="1">
      <c r="A190" s="114"/>
      <c r="B190" s="114" t="s">
        <v>1015</v>
      </c>
      <c r="C190" s="112" t="s">
        <v>755</v>
      </c>
      <c r="D190" s="113"/>
      <c r="E190" s="113"/>
      <c r="F190" s="113"/>
      <c r="G190" s="113" t="s">
        <v>1016</v>
      </c>
      <c r="I190" s="126" t="s">
        <v>1059</v>
      </c>
      <c r="J190" s="119"/>
      <c r="K190" s="119"/>
      <c r="L190" s="119"/>
      <c r="M190" s="119"/>
    </row>
    <row r="191" spans="1:13" ht="15" customHeight="1">
      <c r="A191" s="114"/>
      <c r="B191" s="114" t="s">
        <v>1060</v>
      </c>
      <c r="C191" s="112" t="s">
        <v>913</v>
      </c>
      <c r="D191" s="113"/>
      <c r="E191" s="113"/>
      <c r="F191" s="113"/>
      <c r="G191" s="113" t="s">
        <v>993</v>
      </c>
      <c r="I191" s="126"/>
      <c r="J191" s="119"/>
      <c r="K191" s="119"/>
      <c r="L191" s="119"/>
      <c r="M191" s="119"/>
    </row>
    <row r="192" spans="1:13" ht="15" customHeight="1">
      <c r="A192" s="114"/>
      <c r="B192" s="114" t="s">
        <v>949</v>
      </c>
      <c r="C192" s="114" t="s">
        <v>802</v>
      </c>
      <c r="D192" s="113"/>
      <c r="E192" s="113"/>
      <c r="F192" s="113"/>
      <c r="G192" s="120" t="s">
        <v>967</v>
      </c>
      <c r="I192" s="121"/>
      <c r="J192" s="119"/>
      <c r="K192" s="119"/>
      <c r="L192" s="119"/>
      <c r="M192" s="119"/>
    </row>
    <row r="193" spans="1:13" ht="15" customHeight="1">
      <c r="A193" s="114" t="s">
        <v>1061</v>
      </c>
      <c r="B193" s="113" t="s">
        <v>1062</v>
      </c>
      <c r="C193" s="114"/>
      <c r="D193" s="113"/>
      <c r="E193" s="113"/>
      <c r="F193" s="114" t="s">
        <v>1061</v>
      </c>
      <c r="G193" s="113"/>
      <c r="I193" s="121"/>
      <c r="J193" s="119"/>
      <c r="K193" s="119"/>
      <c r="L193" s="119"/>
      <c r="M193" s="119"/>
    </row>
    <row r="194" spans="1:9" ht="15" customHeight="1">
      <c r="A194" s="114" t="s">
        <v>1063</v>
      </c>
      <c r="B194" s="114" t="s">
        <v>1064</v>
      </c>
      <c r="C194" s="114"/>
      <c r="D194" s="113"/>
      <c r="E194" s="113"/>
      <c r="F194" s="114" t="s">
        <v>1065</v>
      </c>
      <c r="G194" s="113"/>
      <c r="I194" s="121"/>
    </row>
    <row r="195" spans="1:9" ht="15" customHeight="1">
      <c r="A195" s="112" t="s">
        <v>1066</v>
      </c>
      <c r="B195" s="113" t="s">
        <v>255</v>
      </c>
      <c r="C195" s="112"/>
      <c r="D195" s="113"/>
      <c r="E195" s="113"/>
      <c r="F195" s="112" t="s">
        <v>1066</v>
      </c>
      <c r="G195" s="121"/>
      <c r="I195" s="121"/>
    </row>
    <row r="196" spans="1:9" ht="15" customHeight="1">
      <c r="A196" s="114"/>
      <c r="B196" s="114" t="s">
        <v>720</v>
      </c>
      <c r="C196" s="112" t="s">
        <v>920</v>
      </c>
      <c r="D196" s="113"/>
      <c r="E196" s="113"/>
      <c r="F196" s="113"/>
      <c r="G196" s="113" t="s">
        <v>1014</v>
      </c>
      <c r="I196" s="121"/>
    </row>
    <row r="197" spans="1:9" ht="15" customHeight="1">
      <c r="A197" s="114"/>
      <c r="B197" s="114" t="s">
        <v>1015</v>
      </c>
      <c r="C197" s="112" t="s">
        <v>755</v>
      </c>
      <c r="D197" s="113"/>
      <c r="E197" s="113"/>
      <c r="F197" s="113"/>
      <c r="G197" s="113" t="s">
        <v>1016</v>
      </c>
      <c r="I197" s="121" t="s">
        <v>1067</v>
      </c>
    </row>
    <row r="198" spans="1:9" ht="15" customHeight="1">
      <c r="A198" s="114"/>
      <c r="B198" s="114" t="s">
        <v>1018</v>
      </c>
      <c r="C198" s="112" t="s">
        <v>977</v>
      </c>
      <c r="D198" s="113"/>
      <c r="E198" s="113"/>
      <c r="F198" s="113"/>
      <c r="G198" s="113" t="s">
        <v>1031</v>
      </c>
      <c r="I198" s="121"/>
    </row>
    <row r="199" spans="1:9" ht="15" customHeight="1">
      <c r="A199" s="114"/>
      <c r="B199" s="114" t="s">
        <v>1068</v>
      </c>
      <c r="C199" s="112" t="s">
        <v>935</v>
      </c>
      <c r="D199" s="113"/>
      <c r="E199" s="113"/>
      <c r="F199" s="113"/>
      <c r="G199" s="113" t="s">
        <v>1069</v>
      </c>
      <c r="I199" s="121"/>
    </row>
    <row r="200" spans="1:9" ht="15" customHeight="1">
      <c r="A200" s="112" t="s">
        <v>1070</v>
      </c>
      <c r="B200" s="111" t="s">
        <v>1071</v>
      </c>
      <c r="D200" s="113"/>
      <c r="E200" s="113"/>
      <c r="F200" s="113" t="s">
        <v>1070</v>
      </c>
      <c r="I200" s="121" t="s">
        <v>1072</v>
      </c>
    </row>
    <row r="201" spans="1:9" ht="15" customHeight="1">
      <c r="A201" s="112"/>
      <c r="B201" s="112" t="s">
        <v>778</v>
      </c>
      <c r="C201" s="112" t="s">
        <v>779</v>
      </c>
      <c r="D201" s="113"/>
      <c r="E201" s="113"/>
      <c r="F201" s="113"/>
      <c r="G201" s="120" t="s">
        <v>794</v>
      </c>
      <c r="I201" s="121"/>
    </row>
    <row r="202" spans="2:7" ht="15" customHeight="1">
      <c r="B202" s="112" t="s">
        <v>796</v>
      </c>
      <c r="C202" s="112" t="s">
        <v>797</v>
      </c>
      <c r="G202" s="120" t="s">
        <v>798</v>
      </c>
    </row>
    <row r="203" spans="1:9" ht="15" customHeight="1">
      <c r="A203" s="111" t="s">
        <v>1073</v>
      </c>
      <c r="B203" s="111" t="s">
        <v>1074</v>
      </c>
      <c r="F203" s="111" t="s">
        <v>1073</v>
      </c>
      <c r="I203" s="111" t="s">
        <v>1075</v>
      </c>
    </row>
    <row r="204" spans="2:3" ht="15" customHeight="1">
      <c r="B204" s="111" t="s">
        <v>1076</v>
      </c>
      <c r="C204" s="119" t="s">
        <v>920</v>
      </c>
    </row>
    <row r="205" spans="2:3" ht="15" customHeight="1">
      <c r="B205" s="111" t="s">
        <v>1077</v>
      </c>
      <c r="C205" s="111" t="s">
        <v>755</v>
      </c>
    </row>
    <row r="206" spans="2:3" ht="15" customHeight="1">
      <c r="B206" s="111" t="s">
        <v>1078</v>
      </c>
      <c r="C206" s="111" t="s">
        <v>859</v>
      </c>
    </row>
    <row r="207" spans="1:9" ht="15" customHeight="1">
      <c r="A207" s="119" t="s">
        <v>1079</v>
      </c>
      <c r="B207" s="119" t="s">
        <v>1080</v>
      </c>
      <c r="I207" s="119" t="s">
        <v>1081</v>
      </c>
    </row>
    <row r="208" ht="15" customHeight="1">
      <c r="B208" s="119" t="s">
        <v>1082</v>
      </c>
    </row>
    <row r="209" spans="2:3" ht="15" customHeight="1">
      <c r="B209" s="119" t="s">
        <v>1036</v>
      </c>
      <c r="C209" s="119" t="s">
        <v>913</v>
      </c>
    </row>
    <row r="210" spans="2:3" ht="15" customHeight="1">
      <c r="B210" s="119" t="s">
        <v>1083</v>
      </c>
      <c r="C210" s="119" t="s">
        <v>1007</v>
      </c>
    </row>
    <row r="211" spans="2:3" ht="15" customHeight="1">
      <c r="B211" s="119" t="s">
        <v>839</v>
      </c>
      <c r="C211" s="119" t="s">
        <v>1007</v>
      </c>
    </row>
    <row r="212" spans="2:3" ht="15" customHeight="1">
      <c r="B212" s="119" t="s">
        <v>1084</v>
      </c>
      <c r="C212" s="119" t="s">
        <v>1085</v>
      </c>
    </row>
    <row r="225" ht="15" customHeight="1">
      <c r="B225" s="112" t="s">
        <v>1086</v>
      </c>
    </row>
    <row r="226" spans="1:9" ht="15" customHeight="1">
      <c r="A226" s="112" t="s">
        <v>1087</v>
      </c>
      <c r="B226" s="113" t="s">
        <v>1088</v>
      </c>
      <c r="C226" s="112"/>
      <c r="D226" s="113"/>
      <c r="E226" s="113"/>
      <c r="F226" s="112" t="s">
        <v>1087</v>
      </c>
      <c r="G226" s="113"/>
      <c r="I226" s="121"/>
    </row>
    <row r="227" spans="1:9" ht="15" customHeight="1">
      <c r="A227" s="114"/>
      <c r="B227" s="114" t="s">
        <v>806</v>
      </c>
      <c r="C227" s="112" t="s">
        <v>807</v>
      </c>
      <c r="D227" s="113"/>
      <c r="E227" s="113"/>
      <c r="F227" s="113"/>
      <c r="G227" s="113" t="s">
        <v>1089</v>
      </c>
      <c r="I227" s="121"/>
    </row>
    <row r="228" spans="1:9" ht="15" customHeight="1">
      <c r="A228" s="114"/>
      <c r="B228" s="75" t="s">
        <v>1090</v>
      </c>
      <c r="C228" s="112" t="s">
        <v>742</v>
      </c>
      <c r="D228" s="113"/>
      <c r="E228" s="113"/>
      <c r="F228" s="113"/>
      <c r="G228" s="120" t="s">
        <v>1091</v>
      </c>
      <c r="I228" s="111" t="s">
        <v>1092</v>
      </c>
    </row>
    <row r="229" spans="1:9" ht="15" customHeight="1">
      <c r="A229" s="114"/>
      <c r="B229" s="114" t="s">
        <v>720</v>
      </c>
      <c r="C229" s="112" t="s">
        <v>721</v>
      </c>
      <c r="D229" s="113"/>
      <c r="E229" s="113"/>
      <c r="F229" s="113"/>
      <c r="G229" s="113" t="s">
        <v>1093</v>
      </c>
      <c r="I229" s="121"/>
    </row>
    <row r="230" spans="1:9" ht="15" customHeight="1">
      <c r="A230" s="112" t="s">
        <v>1094</v>
      </c>
      <c r="B230" s="113" t="s">
        <v>1095</v>
      </c>
      <c r="C230" s="112"/>
      <c r="D230" s="113"/>
      <c r="E230" s="113"/>
      <c r="F230" s="112" t="s">
        <v>1094</v>
      </c>
      <c r="G230" s="113"/>
      <c r="I230" s="121"/>
    </row>
    <row r="231" spans="1:9" ht="15" customHeight="1">
      <c r="A231" s="114"/>
      <c r="B231" s="114" t="s">
        <v>1096</v>
      </c>
      <c r="C231" s="112" t="s">
        <v>807</v>
      </c>
      <c r="D231" s="113"/>
      <c r="E231" s="113"/>
      <c r="F231" s="113"/>
      <c r="G231" s="113" t="s">
        <v>1097</v>
      </c>
      <c r="I231" s="111" t="s">
        <v>1098</v>
      </c>
    </row>
    <row r="232" spans="1:9" ht="15" customHeight="1">
      <c r="A232" s="114"/>
      <c r="B232" s="114" t="s">
        <v>1099</v>
      </c>
      <c r="C232" s="112" t="s">
        <v>1007</v>
      </c>
      <c r="D232" s="113"/>
      <c r="E232" s="113"/>
      <c r="F232" s="113"/>
      <c r="G232" s="120" t="s">
        <v>1100</v>
      </c>
      <c r="I232" s="121"/>
    </row>
    <row r="233" spans="1:9" ht="15" customHeight="1">
      <c r="A233" s="114"/>
      <c r="B233" s="114" t="s">
        <v>1101</v>
      </c>
      <c r="C233" s="112" t="s">
        <v>1102</v>
      </c>
      <c r="D233" s="113"/>
      <c r="E233" s="113"/>
      <c r="F233" s="113"/>
      <c r="G233" s="113" t="s">
        <v>1103</v>
      </c>
      <c r="I233" s="121"/>
    </row>
    <row r="234" spans="1:9" ht="15" customHeight="1">
      <c r="A234" s="112" t="s">
        <v>1104</v>
      </c>
      <c r="B234" s="113" t="s">
        <v>1105</v>
      </c>
      <c r="C234" s="112"/>
      <c r="D234" s="113"/>
      <c r="E234" s="113"/>
      <c r="F234" s="112" t="s">
        <v>1104</v>
      </c>
      <c r="G234" s="113"/>
      <c r="I234" s="121"/>
    </row>
    <row r="235" spans="1:9" ht="15" customHeight="1">
      <c r="A235" s="114"/>
      <c r="B235" s="114" t="s">
        <v>1106</v>
      </c>
      <c r="C235" s="112" t="s">
        <v>1007</v>
      </c>
      <c r="D235" s="113"/>
      <c r="E235" s="113"/>
      <c r="F235" s="113"/>
      <c r="G235" s="113" t="s">
        <v>1107</v>
      </c>
      <c r="I235" s="111" t="s">
        <v>1108</v>
      </c>
    </row>
    <row r="236" spans="1:8" ht="15" customHeight="1">
      <c r="A236" s="114" t="s">
        <v>1109</v>
      </c>
      <c r="B236" s="119" t="s">
        <v>1110</v>
      </c>
      <c r="C236" s="114"/>
      <c r="D236" s="113"/>
      <c r="E236" s="113"/>
      <c r="F236" s="113"/>
      <c r="G236" s="113" t="s">
        <v>896</v>
      </c>
      <c r="H236" s="113"/>
    </row>
    <row r="237" spans="2:3" ht="15" customHeight="1">
      <c r="B237" s="75" t="s">
        <v>895</v>
      </c>
      <c r="C237" s="119" t="s">
        <v>755</v>
      </c>
    </row>
    <row r="238" spans="6:9" ht="15" customHeight="1">
      <c r="F238" s="111" t="s">
        <v>1111</v>
      </c>
      <c r="I238" s="111" t="s">
        <v>1112</v>
      </c>
    </row>
    <row r="240" spans="6:9" ht="15" customHeight="1">
      <c r="F240" s="111" t="s">
        <v>1113</v>
      </c>
      <c r="I240" s="111" t="s">
        <v>1114</v>
      </c>
    </row>
  </sheetData>
  <sheetProtection selectLockedCells="1" selectUnlockedCells="1"/>
  <mergeCells count="4">
    <mergeCell ref="I152:I153"/>
    <mergeCell ref="I159:I160"/>
    <mergeCell ref="I184:I185"/>
    <mergeCell ref="I190:I1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</dc:creator>
  <cp:keywords/>
  <dc:description/>
  <cp:lastModifiedBy>Kierownik ADM-GOSP</cp:lastModifiedBy>
  <dcterms:created xsi:type="dcterms:W3CDTF">2015-09-22T09:54:08Z</dcterms:created>
  <dcterms:modified xsi:type="dcterms:W3CDTF">2015-09-23T09:40:30Z</dcterms:modified>
  <cp:category/>
  <cp:version/>
  <cp:contentType/>
  <cp:contentStatus/>
</cp:coreProperties>
</file>